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1"/>
  </bookViews>
  <sheets>
    <sheet name="1011" sheetId="1" r:id="rId1"/>
    <sheet name="1012" sheetId="2" r:id="rId2"/>
  </sheets>
  <definedNames/>
  <calcPr fullCalcOnLoad="1"/>
</workbook>
</file>

<file path=xl/sharedStrings.xml><?xml version="1.0" encoding="utf-8"?>
<sst xmlns="http://schemas.openxmlformats.org/spreadsheetml/2006/main" count="90" uniqueCount="70">
  <si>
    <t>學
院</t>
  </si>
  <si>
    <t>系所</t>
  </si>
  <si>
    <t>日間部</t>
  </si>
  <si>
    <t>進修部</t>
  </si>
  <si>
    <t>總
平
均</t>
  </si>
  <si>
    <t>學生
人數</t>
  </si>
  <si>
    <t>健
康
學
院</t>
  </si>
  <si>
    <t>醫技</t>
  </si>
  <si>
    <t>醫工所</t>
  </si>
  <si>
    <t>牙技</t>
  </si>
  <si>
    <t>環安</t>
  </si>
  <si>
    <t>醫生所</t>
  </si>
  <si>
    <t>生科所</t>
  </si>
  <si>
    <t>食科</t>
  </si>
  <si>
    <t>合  計</t>
  </si>
  <si>
    <t>護
理
學
院</t>
  </si>
  <si>
    <t>護理</t>
  </si>
  <si>
    <t>文教所</t>
  </si>
  <si>
    <t>老照</t>
  </si>
  <si>
    <t>管
理
學
院</t>
  </si>
  <si>
    <t>應外</t>
  </si>
  <si>
    <t>醫管</t>
  </si>
  <si>
    <t>資管</t>
  </si>
  <si>
    <t>國企</t>
  </si>
  <si>
    <t>行銷</t>
  </si>
  <si>
    <t>總合計</t>
  </si>
  <si>
    <t>藥科所</t>
  </si>
  <si>
    <t>視光系</t>
  </si>
  <si>
    <t>醫技碩士</t>
  </si>
  <si>
    <t>兒教</t>
  </si>
  <si>
    <t>醫放</t>
  </si>
  <si>
    <t>醫放所</t>
  </si>
  <si>
    <t>安災所</t>
  </si>
  <si>
    <t>食科碩士</t>
  </si>
  <si>
    <t>借閱人次</t>
  </si>
  <si>
    <t>平均每人
借閱次數</t>
  </si>
  <si>
    <t>備注: 進修部人數未含產學碩專班(45人)及福祉專班(7人)及長福所(27人)</t>
  </si>
  <si>
    <r>
      <t>101學年度第</t>
    </r>
    <r>
      <rPr>
        <b/>
        <sz val="18"/>
        <rFont val="新細明體"/>
        <family val="1"/>
      </rPr>
      <t xml:space="preserve"> 1 </t>
    </r>
    <r>
      <rPr>
        <sz val="18"/>
        <rFont val="新細明體"/>
        <family val="1"/>
      </rPr>
      <t>學期各系所學生借閱人次統計表</t>
    </r>
  </si>
  <si>
    <t>學
院</t>
  </si>
  <si>
    <t>系所</t>
  </si>
  <si>
    <t>日間部</t>
  </si>
  <si>
    <t>進修部</t>
  </si>
  <si>
    <t>總
平
均</t>
  </si>
  <si>
    <t>學生
人數</t>
  </si>
  <si>
    <t>健
康
學
院</t>
  </si>
  <si>
    <t>醫放</t>
  </si>
  <si>
    <t>視光系</t>
  </si>
  <si>
    <t>醫生所</t>
  </si>
  <si>
    <t>醫放所</t>
  </si>
  <si>
    <t>醫工所</t>
  </si>
  <si>
    <t>食科碩士</t>
  </si>
  <si>
    <t>生科所</t>
  </si>
  <si>
    <t>藥科所</t>
  </si>
  <si>
    <t>安災所</t>
  </si>
  <si>
    <t>醫技碩士</t>
  </si>
  <si>
    <t>合  計</t>
  </si>
  <si>
    <t>護
理
學
院</t>
  </si>
  <si>
    <t>兒教</t>
  </si>
  <si>
    <t>老照</t>
  </si>
  <si>
    <t>護理碩士</t>
  </si>
  <si>
    <t>護理碩士</t>
  </si>
  <si>
    <t>文教所</t>
  </si>
  <si>
    <t>管
理
學
院</t>
  </si>
  <si>
    <t>醫管碩士</t>
  </si>
  <si>
    <t>醫管碩士</t>
  </si>
  <si>
    <t>總合計</t>
  </si>
  <si>
    <t>備注: 進修部人數未含長福祉專班(23人)及產業碩專(38人)</t>
  </si>
  <si>
    <r>
      <t>101學年度第</t>
    </r>
    <r>
      <rPr>
        <b/>
        <sz val="18"/>
        <rFont val="新細明體"/>
        <family val="1"/>
      </rPr>
      <t xml:space="preserve"> 2 </t>
    </r>
    <r>
      <rPr>
        <sz val="18"/>
        <rFont val="新細明體"/>
        <family val="1"/>
      </rPr>
      <t>學期各系所學生借閱人次統計表</t>
    </r>
  </si>
  <si>
    <t>借閱人次</t>
  </si>
  <si>
    <t>平均每人
借閱次數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</si>
</sst>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</numFmts>
  <fonts count="45">
    <font>
      <sz val="12"/>
      <name val="新細明體"/>
      <family val="1"/>
    </font>
    <font>
      <sz val="18"/>
      <name val="新細明體"/>
      <family val="1"/>
    </font>
    <font>
      <b/>
      <sz val="18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b/>
      <sz val="16"/>
      <name val="標楷體"/>
      <family val="4"/>
    </font>
    <font>
      <b/>
      <sz val="12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b/>
      <sz val="18"/>
      <name val="標楷體"/>
      <family val="4"/>
    </font>
    <font>
      <b/>
      <sz val="14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52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FA7D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sz val="12"/>
      <color rgb="FFFF00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sz val="12"/>
      <color rgb="FF3F3F76"/>
      <name val="Calibri"/>
      <family val="1"/>
    </font>
    <font>
      <i/>
      <sz val="12"/>
      <color rgb="FF7F7F7F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38" fillId="29" borderId="7" applyNumberFormat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9" borderId="9" applyNumberFormat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34" borderId="10" xfId="0" applyNumberFormat="1" applyFill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Percent" xfId="33"/>
    <cellStyle name="備註" xfId="34"/>
    <cellStyle name="標題" xfId="35"/>
    <cellStyle name="標題 1" xfId="36"/>
    <cellStyle name="標題 2" xfId="37"/>
    <cellStyle name="標題 3" xfId="38"/>
    <cellStyle name="標題 4" xfId="39"/>
    <cellStyle name="輔色1" xfId="40"/>
    <cellStyle name="輔色2" xfId="41"/>
    <cellStyle name="輔色3" xfId="42"/>
    <cellStyle name="輔色4" xfId="43"/>
    <cellStyle name="輔色5" xfId="44"/>
    <cellStyle name="輔色6" xfId="45"/>
    <cellStyle name="連結的儲存格" xfId="46"/>
    <cellStyle name="合計" xfId="47"/>
    <cellStyle name="好" xfId="48"/>
    <cellStyle name="Currency" xfId="49"/>
    <cellStyle name="Currency [0]" xfId="50"/>
    <cellStyle name="壞" xfId="51"/>
    <cellStyle name="計算方式" xfId="52"/>
    <cellStyle name="檢查儲存格" xfId="53"/>
    <cellStyle name="警告文字" xfId="54"/>
    <cellStyle name="Comma" xfId="55"/>
    <cellStyle name="Comma [0]" xfId="56"/>
    <cellStyle name="中等" xfId="57"/>
    <cellStyle name="輸出" xfId="58"/>
    <cellStyle name="輸入" xfId="59"/>
    <cellStyle name="說明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9">
      <selection activeCell="I30" sqref="I30"/>
    </sheetView>
  </sheetViews>
  <sheetFormatPr defaultColWidth="9.00390625" defaultRowHeight="16.5"/>
  <cols>
    <col min="1" max="1" width="5.625" style="0" customWidth="1"/>
    <col min="2" max="2" width="10.125" style="8" customWidth="1"/>
    <col min="3" max="3" width="9.875" style="0" customWidth="1"/>
    <col min="4" max="4" width="6.625" style="0" customWidth="1"/>
    <col min="5" max="5" width="9.50390625" style="0" customWidth="1"/>
    <col min="6" max="6" width="8.75390625" style="0" customWidth="1"/>
    <col min="7" max="7" width="7.375" style="0" customWidth="1"/>
    <col min="8" max="8" width="10.00390625" style="0" customWidth="1"/>
    <col min="9" max="9" width="7.50390625" style="0" customWidth="1"/>
  </cols>
  <sheetData>
    <row r="1" spans="1:9" ht="25.5">
      <c r="A1" s="23" t="s">
        <v>37</v>
      </c>
      <c r="B1" s="23"/>
      <c r="C1" s="23"/>
      <c r="D1" s="23"/>
      <c r="E1" s="23"/>
      <c r="F1" s="23"/>
      <c r="G1" s="23"/>
      <c r="H1" s="23"/>
      <c r="I1" s="24"/>
    </row>
    <row r="2" spans="1:9" ht="21" customHeight="1">
      <c r="A2" s="25" t="s">
        <v>0</v>
      </c>
      <c r="B2" s="27" t="s">
        <v>1</v>
      </c>
      <c r="C2" s="29" t="s">
        <v>2</v>
      </c>
      <c r="D2" s="29"/>
      <c r="E2" s="29"/>
      <c r="F2" s="29" t="s">
        <v>3</v>
      </c>
      <c r="G2" s="29"/>
      <c r="H2" s="29"/>
      <c r="I2" s="12" t="s">
        <v>4</v>
      </c>
    </row>
    <row r="3" spans="1:9" ht="44.25" customHeight="1">
      <c r="A3" s="26"/>
      <c r="B3" s="28"/>
      <c r="C3" s="1" t="s">
        <v>34</v>
      </c>
      <c r="D3" s="2" t="s">
        <v>5</v>
      </c>
      <c r="E3" s="2" t="s">
        <v>35</v>
      </c>
      <c r="F3" s="1" t="s">
        <v>34</v>
      </c>
      <c r="G3" s="2" t="s">
        <v>5</v>
      </c>
      <c r="H3" s="2" t="s">
        <v>35</v>
      </c>
      <c r="I3" s="13"/>
    </row>
    <row r="4" spans="1:9" ht="16.5" customHeight="1">
      <c r="A4" s="16" t="s">
        <v>6</v>
      </c>
      <c r="B4" s="3" t="s">
        <v>7</v>
      </c>
      <c r="C4" s="4">
        <v>1042</v>
      </c>
      <c r="D4" s="4">
        <f>104+481+55</f>
        <v>640</v>
      </c>
      <c r="E4" s="9">
        <f aca="true" t="shared" si="0" ref="E4:E21">C4/D4</f>
        <v>1.628125</v>
      </c>
      <c r="F4" s="4">
        <v>0</v>
      </c>
      <c r="G4" s="4">
        <v>0</v>
      </c>
      <c r="H4" s="9">
        <v>0</v>
      </c>
      <c r="I4" s="9">
        <f aca="true" t="shared" si="1" ref="I4:I32">(C4+F4)/(D4+G4)</f>
        <v>1.628125</v>
      </c>
    </row>
    <row r="5" spans="1:9" ht="16.5" customHeight="1">
      <c r="A5" s="17"/>
      <c r="B5" s="3" t="s">
        <v>30</v>
      </c>
      <c r="C5" s="4">
        <v>1262</v>
      </c>
      <c r="D5" s="4">
        <f>57+93+528</f>
        <v>678</v>
      </c>
      <c r="E5" s="9">
        <f t="shared" si="0"/>
        <v>1.8613569321533923</v>
      </c>
      <c r="F5" s="4">
        <v>0</v>
      </c>
      <c r="G5" s="4">
        <v>0</v>
      </c>
      <c r="H5" s="9">
        <v>0</v>
      </c>
      <c r="I5" s="9">
        <f t="shared" si="1"/>
        <v>1.8613569321533923</v>
      </c>
    </row>
    <row r="6" spans="1:9" ht="16.5" customHeight="1">
      <c r="A6" s="17"/>
      <c r="B6" s="3" t="s">
        <v>9</v>
      </c>
      <c r="C6" s="4">
        <v>1055</v>
      </c>
      <c r="D6" s="4">
        <f>88+492</f>
        <v>580</v>
      </c>
      <c r="E6" s="9">
        <f t="shared" si="0"/>
        <v>1.8189655172413792</v>
      </c>
      <c r="F6" s="4">
        <v>0</v>
      </c>
      <c r="G6" s="4">
        <v>0</v>
      </c>
      <c r="H6" s="9">
        <v>0</v>
      </c>
      <c r="I6" s="9">
        <f t="shared" si="1"/>
        <v>1.8189655172413792</v>
      </c>
    </row>
    <row r="7" spans="1:9" ht="16.5" customHeight="1">
      <c r="A7" s="17"/>
      <c r="B7" s="3" t="s">
        <v>13</v>
      </c>
      <c r="C7" s="4">
        <v>1022</v>
      </c>
      <c r="D7" s="4">
        <v>436</v>
      </c>
      <c r="E7" s="9">
        <f t="shared" si="0"/>
        <v>2.3440366972477062</v>
      </c>
      <c r="F7" s="4">
        <v>276</v>
      </c>
      <c r="G7" s="4">
        <v>346</v>
      </c>
      <c r="H7" s="9">
        <f>F7/G7</f>
        <v>0.7976878612716763</v>
      </c>
      <c r="I7" s="9">
        <f t="shared" si="1"/>
        <v>1.659846547314578</v>
      </c>
    </row>
    <row r="8" spans="1:9" ht="16.5" customHeight="1">
      <c r="A8" s="17"/>
      <c r="B8" s="3" t="s">
        <v>10</v>
      </c>
      <c r="C8" s="4">
        <v>534</v>
      </c>
      <c r="D8" s="4">
        <v>260</v>
      </c>
      <c r="E8" s="9">
        <f t="shared" si="0"/>
        <v>2.0538461538461537</v>
      </c>
      <c r="F8" s="4">
        <v>108</v>
      </c>
      <c r="G8" s="4">
        <v>194</v>
      </c>
      <c r="H8" s="9">
        <f>F8/G8</f>
        <v>0.5567010309278351</v>
      </c>
      <c r="I8" s="9">
        <f t="shared" si="1"/>
        <v>1.4140969162995596</v>
      </c>
    </row>
    <row r="9" spans="1:9" ht="16.5" customHeight="1">
      <c r="A9" s="17"/>
      <c r="B9" s="3" t="s">
        <v>27</v>
      </c>
      <c r="C9" s="4">
        <v>514</v>
      </c>
      <c r="D9" s="4">
        <v>280</v>
      </c>
      <c r="E9" s="9">
        <f t="shared" si="0"/>
        <v>1.8357142857142856</v>
      </c>
      <c r="F9" s="4">
        <v>47</v>
      </c>
      <c r="G9" s="4">
        <v>164</v>
      </c>
      <c r="H9" s="9">
        <f>F9/G9</f>
        <v>0.2865853658536585</v>
      </c>
      <c r="I9" s="9">
        <f t="shared" si="1"/>
        <v>1.2635135135135136</v>
      </c>
    </row>
    <row r="10" spans="1:9" ht="16.5" customHeight="1">
      <c r="A10" s="17"/>
      <c r="B10" s="3" t="s">
        <v>11</v>
      </c>
      <c r="C10" s="4">
        <v>12</v>
      </c>
      <c r="D10" s="4">
        <v>5</v>
      </c>
      <c r="E10" s="9">
        <f t="shared" si="0"/>
        <v>2.4</v>
      </c>
      <c r="F10" s="4">
        <v>0</v>
      </c>
      <c r="G10" s="4">
        <v>0</v>
      </c>
      <c r="H10" s="9">
        <v>0</v>
      </c>
      <c r="I10" s="9">
        <f t="shared" si="1"/>
        <v>2.4</v>
      </c>
    </row>
    <row r="11" spans="1:9" ht="16.5" customHeight="1">
      <c r="A11" s="17"/>
      <c r="B11" s="3" t="s">
        <v>31</v>
      </c>
      <c r="C11" s="4">
        <v>33</v>
      </c>
      <c r="D11" s="4">
        <v>35</v>
      </c>
      <c r="E11" s="9">
        <f t="shared" si="0"/>
        <v>0.9428571428571428</v>
      </c>
      <c r="F11" s="4">
        <v>36</v>
      </c>
      <c r="G11" s="4">
        <v>68</v>
      </c>
      <c r="H11" s="9">
        <f>F11/G11</f>
        <v>0.5294117647058824</v>
      </c>
      <c r="I11" s="9">
        <f t="shared" si="1"/>
        <v>0.6699029126213593</v>
      </c>
    </row>
    <row r="12" spans="1:9" ht="16.5" customHeight="1">
      <c r="A12" s="17"/>
      <c r="B12" s="3" t="s">
        <v>8</v>
      </c>
      <c r="C12" s="4">
        <v>16</v>
      </c>
      <c r="D12" s="4">
        <v>22</v>
      </c>
      <c r="E12" s="9">
        <f t="shared" si="0"/>
        <v>0.7272727272727273</v>
      </c>
      <c r="F12" s="4">
        <v>0</v>
      </c>
      <c r="G12" s="4">
        <v>0</v>
      </c>
      <c r="H12" s="9">
        <v>0</v>
      </c>
      <c r="I12" s="9">
        <f t="shared" si="1"/>
        <v>0.7272727272727273</v>
      </c>
    </row>
    <row r="13" spans="1:9" ht="16.5" customHeight="1">
      <c r="A13" s="17"/>
      <c r="B13" s="1" t="s">
        <v>33</v>
      </c>
      <c r="C13" s="4">
        <v>12</v>
      </c>
      <c r="D13" s="4">
        <v>10</v>
      </c>
      <c r="E13" s="9">
        <f t="shared" si="0"/>
        <v>1.2</v>
      </c>
      <c r="F13" s="4">
        <v>0</v>
      </c>
      <c r="G13" s="4">
        <v>0</v>
      </c>
      <c r="H13" s="9">
        <v>0</v>
      </c>
      <c r="I13" s="9">
        <f t="shared" si="1"/>
        <v>1.2</v>
      </c>
    </row>
    <row r="14" spans="1:9" ht="16.5" customHeight="1">
      <c r="A14" s="17"/>
      <c r="B14" s="1" t="s">
        <v>12</v>
      </c>
      <c r="C14" s="4">
        <v>1</v>
      </c>
      <c r="D14" s="4">
        <v>11</v>
      </c>
      <c r="E14" s="9">
        <f t="shared" si="0"/>
        <v>0.09090909090909091</v>
      </c>
      <c r="F14" s="4">
        <v>0</v>
      </c>
      <c r="G14" s="4">
        <v>0</v>
      </c>
      <c r="H14" s="9">
        <v>0</v>
      </c>
      <c r="I14" s="9">
        <f t="shared" si="1"/>
        <v>0.09090909090909091</v>
      </c>
    </row>
    <row r="15" spans="1:9" ht="16.5" customHeight="1">
      <c r="A15" s="17"/>
      <c r="B15" s="1" t="s">
        <v>26</v>
      </c>
      <c r="C15" s="4">
        <v>7</v>
      </c>
      <c r="D15" s="4">
        <v>6</v>
      </c>
      <c r="E15" s="9">
        <f t="shared" si="0"/>
        <v>1.1666666666666667</v>
      </c>
      <c r="F15" s="4">
        <v>0</v>
      </c>
      <c r="G15" s="4">
        <v>0</v>
      </c>
      <c r="H15" s="9">
        <v>0</v>
      </c>
      <c r="I15" s="9">
        <f t="shared" si="1"/>
        <v>1.1666666666666667</v>
      </c>
    </row>
    <row r="16" spans="1:9" ht="16.5" customHeight="1">
      <c r="A16" s="17"/>
      <c r="B16" s="1" t="s">
        <v>32</v>
      </c>
      <c r="C16" s="4">
        <v>14</v>
      </c>
      <c r="D16" s="4">
        <v>15</v>
      </c>
      <c r="E16" s="9">
        <f t="shared" si="0"/>
        <v>0.9333333333333333</v>
      </c>
      <c r="F16" s="4">
        <v>0</v>
      </c>
      <c r="G16" s="4">
        <v>0</v>
      </c>
      <c r="H16" s="9">
        <v>0</v>
      </c>
      <c r="I16" s="9">
        <f t="shared" si="1"/>
        <v>0.9333333333333333</v>
      </c>
    </row>
    <row r="17" spans="1:9" ht="16.5" customHeight="1">
      <c r="A17" s="17"/>
      <c r="B17" s="1" t="s">
        <v>28</v>
      </c>
      <c r="C17" s="4">
        <v>13</v>
      </c>
      <c r="D17" s="4">
        <v>17</v>
      </c>
      <c r="E17" s="9">
        <f t="shared" si="0"/>
        <v>0.7647058823529411</v>
      </c>
      <c r="F17" s="4">
        <v>0</v>
      </c>
      <c r="G17" s="4">
        <v>0</v>
      </c>
      <c r="H17" s="9">
        <v>0</v>
      </c>
      <c r="I17" s="9">
        <f t="shared" si="1"/>
        <v>0.7647058823529411</v>
      </c>
    </row>
    <row r="18" spans="1:9" ht="16.5" customHeight="1">
      <c r="A18" s="18"/>
      <c r="B18" s="5" t="s">
        <v>14</v>
      </c>
      <c r="C18" s="6">
        <f>SUM(C4:C17)</f>
        <v>5537</v>
      </c>
      <c r="D18" s="6">
        <f>SUM(D4:D17)</f>
        <v>2995</v>
      </c>
      <c r="E18" s="10">
        <f t="shared" si="0"/>
        <v>1.8487479131886477</v>
      </c>
      <c r="F18" s="6">
        <f>SUM(F4:F17)</f>
        <v>467</v>
      </c>
      <c r="G18" s="6">
        <f>SUM(G4:G17)</f>
        <v>772</v>
      </c>
      <c r="H18" s="10">
        <f aca="true" t="shared" si="2" ref="H18:H32">F18/G18</f>
        <v>0.6049222797927462</v>
      </c>
      <c r="I18" s="10">
        <f t="shared" si="1"/>
        <v>1.5938412529864614</v>
      </c>
    </row>
    <row r="19" spans="1:9" ht="16.5" customHeight="1">
      <c r="A19" s="19" t="s">
        <v>15</v>
      </c>
      <c r="B19" s="3" t="s">
        <v>16</v>
      </c>
      <c r="C19" s="4">
        <v>1802</v>
      </c>
      <c r="D19" s="4">
        <f>273+474+10</f>
        <v>757</v>
      </c>
      <c r="E19" s="9">
        <f t="shared" si="0"/>
        <v>2.380449141347424</v>
      </c>
      <c r="F19" s="4">
        <v>1141</v>
      </c>
      <c r="G19" s="4">
        <f>408+1070</f>
        <v>1478</v>
      </c>
      <c r="H19" s="9">
        <f t="shared" si="2"/>
        <v>0.7719891745602165</v>
      </c>
      <c r="I19" s="9">
        <f t="shared" si="1"/>
        <v>1.316778523489933</v>
      </c>
    </row>
    <row r="20" spans="1:9" ht="16.5" customHeight="1">
      <c r="A20" s="17"/>
      <c r="B20" s="3" t="s">
        <v>29</v>
      </c>
      <c r="C20" s="4">
        <v>1307</v>
      </c>
      <c r="D20" s="4">
        <v>630</v>
      </c>
      <c r="E20" s="9">
        <f t="shared" si="0"/>
        <v>2.074603174603175</v>
      </c>
      <c r="F20" s="4">
        <v>239</v>
      </c>
      <c r="G20" s="4">
        <v>284</v>
      </c>
      <c r="H20" s="9">
        <f t="shared" si="2"/>
        <v>0.8415492957746479</v>
      </c>
      <c r="I20" s="9">
        <f t="shared" si="1"/>
        <v>1.6914660831509847</v>
      </c>
    </row>
    <row r="21" spans="1:9" ht="16.5" customHeight="1">
      <c r="A21" s="17"/>
      <c r="B21" s="3" t="s">
        <v>18</v>
      </c>
      <c r="C21" s="4">
        <v>174</v>
      </c>
      <c r="D21" s="4">
        <v>54</v>
      </c>
      <c r="E21" s="9">
        <f t="shared" si="0"/>
        <v>3.2222222222222223</v>
      </c>
      <c r="F21" s="4">
        <v>101</v>
      </c>
      <c r="G21" s="4">
        <v>129</v>
      </c>
      <c r="H21" s="9">
        <f t="shared" si="2"/>
        <v>0.7829457364341085</v>
      </c>
      <c r="I21" s="9">
        <f t="shared" si="1"/>
        <v>1.5027322404371584</v>
      </c>
    </row>
    <row r="22" spans="1:9" ht="16.5" customHeight="1">
      <c r="A22" s="17"/>
      <c r="B22" s="3" t="s">
        <v>60</v>
      </c>
      <c r="C22" s="4">
        <v>22</v>
      </c>
      <c r="D22" s="4">
        <v>39</v>
      </c>
      <c r="E22" s="9">
        <f aca="true" t="shared" si="3" ref="E22:E32">C22/D22</f>
        <v>0.5641025641025641</v>
      </c>
      <c r="F22" s="4">
        <v>75</v>
      </c>
      <c r="G22" s="4">
        <v>109</v>
      </c>
      <c r="H22" s="9">
        <f t="shared" si="2"/>
        <v>0.6880733944954128</v>
      </c>
      <c r="I22" s="9">
        <f t="shared" si="1"/>
        <v>0.6554054054054054</v>
      </c>
    </row>
    <row r="23" spans="1:9" ht="16.5" customHeight="1">
      <c r="A23" s="17"/>
      <c r="B23" s="1" t="s">
        <v>17</v>
      </c>
      <c r="C23" s="4">
        <v>58</v>
      </c>
      <c r="D23" s="4">
        <v>23</v>
      </c>
      <c r="E23" s="9">
        <f t="shared" si="3"/>
        <v>2.5217391304347827</v>
      </c>
      <c r="F23" s="4">
        <v>62</v>
      </c>
      <c r="G23" s="4">
        <v>61</v>
      </c>
      <c r="H23" s="9">
        <f t="shared" si="2"/>
        <v>1.0163934426229508</v>
      </c>
      <c r="I23" s="9">
        <f t="shared" si="1"/>
        <v>1.4285714285714286</v>
      </c>
    </row>
    <row r="24" spans="1:9" ht="16.5" customHeight="1">
      <c r="A24" s="18"/>
      <c r="B24" s="5" t="s">
        <v>14</v>
      </c>
      <c r="C24" s="6">
        <f>SUM(C19:C23)</f>
        <v>3363</v>
      </c>
      <c r="D24" s="6">
        <f>SUM(D19:D23)</f>
        <v>1503</v>
      </c>
      <c r="E24" s="10">
        <f t="shared" si="3"/>
        <v>2.2375249500998002</v>
      </c>
      <c r="F24" s="6">
        <f>SUM(F19:F23)</f>
        <v>1618</v>
      </c>
      <c r="G24" s="6">
        <f>SUM(G19:G23)</f>
        <v>2061</v>
      </c>
      <c r="H24" s="10">
        <f t="shared" si="2"/>
        <v>0.7850557981562348</v>
      </c>
      <c r="I24" s="10">
        <f t="shared" si="1"/>
        <v>1.3975869809203143</v>
      </c>
    </row>
    <row r="25" spans="1:9" ht="16.5" customHeight="1">
      <c r="A25" s="20" t="s">
        <v>19</v>
      </c>
      <c r="B25" s="3" t="s">
        <v>21</v>
      </c>
      <c r="C25" s="4">
        <v>1283</v>
      </c>
      <c r="D25" s="4">
        <v>461</v>
      </c>
      <c r="E25" s="9">
        <f t="shared" si="3"/>
        <v>2.7830802603036875</v>
      </c>
      <c r="F25" s="4">
        <v>182</v>
      </c>
      <c r="G25" s="4">
        <v>171</v>
      </c>
      <c r="H25" s="9">
        <f t="shared" si="2"/>
        <v>1.064327485380117</v>
      </c>
      <c r="I25" s="9">
        <f t="shared" si="1"/>
        <v>2.3180379746835444</v>
      </c>
    </row>
    <row r="26" spans="1:9" ht="16.5" customHeight="1">
      <c r="A26" s="17"/>
      <c r="B26" s="3" t="s">
        <v>22</v>
      </c>
      <c r="C26" s="4">
        <v>782</v>
      </c>
      <c r="D26" s="4">
        <v>429</v>
      </c>
      <c r="E26" s="9">
        <f t="shared" si="3"/>
        <v>1.8228438228438228</v>
      </c>
      <c r="F26" s="4">
        <v>137</v>
      </c>
      <c r="G26" s="4">
        <v>181</v>
      </c>
      <c r="H26" s="9">
        <f t="shared" si="2"/>
        <v>0.7569060773480663</v>
      </c>
      <c r="I26" s="9">
        <f t="shared" si="1"/>
        <v>1.5065573770491802</v>
      </c>
    </row>
    <row r="27" spans="1:9" ht="16.5" customHeight="1">
      <c r="A27" s="17"/>
      <c r="B27" s="3" t="s">
        <v>20</v>
      </c>
      <c r="C27" s="4">
        <v>1209</v>
      </c>
      <c r="D27" s="4">
        <v>449</v>
      </c>
      <c r="E27" s="9">
        <f t="shared" si="3"/>
        <v>2.692650334075724</v>
      </c>
      <c r="F27" s="4">
        <v>106</v>
      </c>
      <c r="G27" s="4">
        <v>137</v>
      </c>
      <c r="H27" s="9">
        <f t="shared" si="2"/>
        <v>0.7737226277372263</v>
      </c>
      <c r="I27" s="9">
        <f t="shared" si="1"/>
        <v>2.244027303754266</v>
      </c>
    </row>
    <row r="28" spans="1:9" ht="16.5" customHeight="1">
      <c r="A28" s="17"/>
      <c r="B28" s="3" t="s">
        <v>24</v>
      </c>
      <c r="C28" s="4">
        <v>1864</v>
      </c>
      <c r="D28" s="4">
        <v>581</v>
      </c>
      <c r="E28" s="9">
        <f t="shared" si="3"/>
        <v>3.208261617900172</v>
      </c>
      <c r="F28" s="4">
        <v>38</v>
      </c>
      <c r="G28" s="4">
        <v>175</v>
      </c>
      <c r="H28" s="9">
        <f t="shared" si="2"/>
        <v>0.21714285714285714</v>
      </c>
      <c r="I28" s="9">
        <f t="shared" si="1"/>
        <v>2.515873015873016</v>
      </c>
    </row>
    <row r="29" spans="1:9" ht="16.5" customHeight="1">
      <c r="A29" s="17"/>
      <c r="B29" s="3" t="s">
        <v>23</v>
      </c>
      <c r="C29" s="4">
        <v>264</v>
      </c>
      <c r="D29" s="4">
        <v>243</v>
      </c>
      <c r="E29" s="9">
        <f t="shared" si="3"/>
        <v>1.0864197530864197</v>
      </c>
      <c r="F29" s="4">
        <v>16</v>
      </c>
      <c r="G29" s="4">
        <v>86</v>
      </c>
      <c r="H29" s="9">
        <f t="shared" si="2"/>
        <v>0.18604651162790697</v>
      </c>
      <c r="I29" s="9">
        <f t="shared" si="1"/>
        <v>0.851063829787234</v>
      </c>
    </row>
    <row r="30" spans="1:9" ht="16.5" customHeight="1">
      <c r="A30" s="17"/>
      <c r="B30" s="1" t="s">
        <v>64</v>
      </c>
      <c r="C30" s="4">
        <v>63</v>
      </c>
      <c r="D30" s="4">
        <v>43</v>
      </c>
      <c r="E30" s="9">
        <f t="shared" si="3"/>
        <v>1.4651162790697674</v>
      </c>
      <c r="F30" s="4">
        <v>4</v>
      </c>
      <c r="G30" s="4">
        <v>65</v>
      </c>
      <c r="H30" s="9">
        <f t="shared" si="2"/>
        <v>0.06153846153846154</v>
      </c>
      <c r="I30" s="9">
        <f t="shared" si="1"/>
        <v>0.6203703703703703</v>
      </c>
    </row>
    <row r="31" spans="1:9" ht="16.5" customHeight="1">
      <c r="A31" s="18"/>
      <c r="B31" s="5" t="s">
        <v>14</v>
      </c>
      <c r="C31" s="6">
        <f>SUM(C25:C30)</f>
        <v>5465</v>
      </c>
      <c r="D31" s="6">
        <f>SUM(D25:D30)</f>
        <v>2206</v>
      </c>
      <c r="E31" s="10">
        <f t="shared" si="3"/>
        <v>2.4773345421577515</v>
      </c>
      <c r="F31" s="6">
        <f>SUM(F25:F30)</f>
        <v>483</v>
      </c>
      <c r="G31" s="6">
        <f>SUM(G25:G30)</f>
        <v>815</v>
      </c>
      <c r="H31" s="10">
        <f t="shared" si="2"/>
        <v>0.592638036809816</v>
      </c>
      <c r="I31" s="10">
        <f t="shared" si="1"/>
        <v>1.9688844753392916</v>
      </c>
    </row>
    <row r="32" spans="1:9" ht="22.5" customHeight="1">
      <c r="A32" s="21" t="s">
        <v>25</v>
      </c>
      <c r="B32" s="22"/>
      <c r="C32" s="7">
        <f>C18+C24+C31</f>
        <v>14365</v>
      </c>
      <c r="D32" s="7">
        <f>D18+D24+D31</f>
        <v>6704</v>
      </c>
      <c r="E32" s="11">
        <f t="shared" si="3"/>
        <v>2.1427505966587113</v>
      </c>
      <c r="F32" s="7">
        <f>F18+F24+F31</f>
        <v>2568</v>
      </c>
      <c r="G32" s="7">
        <f>G18+G24+G31</f>
        <v>3648</v>
      </c>
      <c r="H32" s="11">
        <f t="shared" si="2"/>
        <v>0.7039473684210527</v>
      </c>
      <c r="I32" s="11">
        <f t="shared" si="1"/>
        <v>1.6357225656877898</v>
      </c>
    </row>
    <row r="33" ht="19.5" customHeight="1"/>
    <row r="34" spans="1:9" ht="16.5">
      <c r="A34" s="14" t="s">
        <v>36</v>
      </c>
      <c r="B34" s="15"/>
      <c r="C34" s="15"/>
      <c r="D34" s="15"/>
      <c r="E34" s="15"/>
      <c r="F34" s="15"/>
      <c r="G34" s="15"/>
      <c r="H34" s="15"/>
      <c r="I34" s="15"/>
    </row>
  </sheetData>
  <sheetProtection/>
  <mergeCells count="11">
    <mergeCell ref="A1:I1"/>
    <mergeCell ref="A2:A3"/>
    <mergeCell ref="B2:B3"/>
    <mergeCell ref="C2:E2"/>
    <mergeCell ref="F2:H2"/>
    <mergeCell ref="I2:I3"/>
    <mergeCell ref="A34:I34"/>
    <mergeCell ref="A4:A18"/>
    <mergeCell ref="A19:A24"/>
    <mergeCell ref="A25:A31"/>
    <mergeCell ref="A32:B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H31" sqref="H31"/>
    </sheetView>
  </sheetViews>
  <sheetFormatPr defaultColWidth="9.00390625" defaultRowHeight="16.5"/>
  <cols>
    <col min="1" max="1" width="5.625" style="0" customWidth="1"/>
    <col min="2" max="2" width="10.125" style="8" customWidth="1"/>
    <col min="3" max="3" width="9.875" style="0" customWidth="1"/>
    <col min="4" max="4" width="6.625" style="0" customWidth="1"/>
    <col min="5" max="5" width="9.50390625" style="0" customWidth="1"/>
    <col min="6" max="6" width="8.75390625" style="0" customWidth="1"/>
    <col min="7" max="7" width="7.375" style="0" customWidth="1"/>
    <col min="8" max="8" width="10.00390625" style="0" customWidth="1"/>
    <col min="9" max="9" width="7.50390625" style="0" customWidth="1"/>
  </cols>
  <sheetData>
    <row r="1" spans="1:9" ht="25.5">
      <c r="A1" s="23" t="s">
        <v>67</v>
      </c>
      <c r="B1" s="23"/>
      <c r="C1" s="23"/>
      <c r="D1" s="23"/>
      <c r="E1" s="23"/>
      <c r="F1" s="23"/>
      <c r="G1" s="23"/>
      <c r="H1" s="23"/>
      <c r="I1" s="24"/>
    </row>
    <row r="2" spans="1:9" ht="21" customHeight="1">
      <c r="A2" s="25" t="s">
        <v>38</v>
      </c>
      <c r="B2" s="27" t="s">
        <v>39</v>
      </c>
      <c r="C2" s="29" t="s">
        <v>40</v>
      </c>
      <c r="D2" s="29"/>
      <c r="E2" s="29"/>
      <c r="F2" s="29" t="s">
        <v>41</v>
      </c>
      <c r="G2" s="29"/>
      <c r="H2" s="29"/>
      <c r="I2" s="12" t="s">
        <v>42</v>
      </c>
    </row>
    <row r="3" spans="1:9" ht="46.5" customHeight="1">
      <c r="A3" s="26"/>
      <c r="B3" s="28"/>
      <c r="C3" s="1" t="s">
        <v>68</v>
      </c>
      <c r="D3" s="2" t="s">
        <v>43</v>
      </c>
      <c r="E3" s="2" t="s">
        <v>69</v>
      </c>
      <c r="F3" s="1" t="s">
        <v>34</v>
      </c>
      <c r="G3" s="2" t="s">
        <v>43</v>
      </c>
      <c r="H3" s="2" t="s">
        <v>69</v>
      </c>
      <c r="I3" s="13"/>
    </row>
    <row r="4" spans="1:9" ht="16.5" customHeight="1">
      <c r="A4" s="16" t="s">
        <v>44</v>
      </c>
      <c r="B4" s="3" t="s">
        <v>7</v>
      </c>
      <c r="C4" s="4">
        <v>1263</v>
      </c>
      <c r="D4" s="4">
        <v>612</v>
      </c>
      <c r="E4" s="9">
        <f aca="true" t="shared" si="0" ref="E4:E20">C4/D4</f>
        <v>2.0637254901960786</v>
      </c>
      <c r="F4" s="4">
        <v>0</v>
      </c>
      <c r="G4" s="4">
        <v>0</v>
      </c>
      <c r="H4" s="9">
        <v>0</v>
      </c>
      <c r="I4" s="9">
        <f aca="true" t="shared" si="1" ref="I4:I32">(C4+F4)/(D4+G4)</f>
        <v>2.0637254901960786</v>
      </c>
    </row>
    <row r="5" spans="1:9" ht="16.5">
      <c r="A5" s="17"/>
      <c r="B5" s="3" t="s">
        <v>45</v>
      </c>
      <c r="C5" s="4">
        <v>1099</v>
      </c>
      <c r="D5" s="4">
        <v>655</v>
      </c>
      <c r="E5" s="9">
        <f t="shared" si="0"/>
        <v>1.6778625954198474</v>
      </c>
      <c r="F5" s="4">
        <v>0</v>
      </c>
      <c r="G5" s="4">
        <v>0</v>
      </c>
      <c r="H5" s="9">
        <v>0</v>
      </c>
      <c r="I5" s="9">
        <f t="shared" si="1"/>
        <v>1.6778625954198474</v>
      </c>
    </row>
    <row r="6" spans="1:9" ht="16.5">
      <c r="A6" s="17"/>
      <c r="B6" s="3" t="s">
        <v>9</v>
      </c>
      <c r="C6" s="4">
        <v>1026</v>
      </c>
      <c r="D6" s="4">
        <v>566</v>
      </c>
      <c r="E6" s="9">
        <f t="shared" si="0"/>
        <v>1.812720848056537</v>
      </c>
      <c r="F6" s="4">
        <v>0</v>
      </c>
      <c r="G6" s="4">
        <v>0</v>
      </c>
      <c r="H6" s="9">
        <v>0</v>
      </c>
      <c r="I6" s="9">
        <f t="shared" si="1"/>
        <v>1.812720848056537</v>
      </c>
    </row>
    <row r="7" spans="1:9" ht="16.5">
      <c r="A7" s="17"/>
      <c r="B7" s="3" t="s">
        <v>13</v>
      </c>
      <c r="C7" s="4">
        <v>908</v>
      </c>
      <c r="D7" s="4">
        <v>430</v>
      </c>
      <c r="E7" s="9">
        <f t="shared" si="0"/>
        <v>2.1116279069767443</v>
      </c>
      <c r="F7" s="4">
        <v>262</v>
      </c>
      <c r="G7" s="4">
        <v>311</v>
      </c>
      <c r="H7" s="9">
        <f>F7/G7</f>
        <v>0.842443729903537</v>
      </c>
      <c r="I7" s="9">
        <f t="shared" si="1"/>
        <v>1.5789473684210527</v>
      </c>
    </row>
    <row r="8" spans="1:9" ht="16.5">
      <c r="A8" s="17"/>
      <c r="B8" s="3" t="s">
        <v>10</v>
      </c>
      <c r="C8" s="4">
        <v>610</v>
      </c>
      <c r="D8" s="4">
        <v>251</v>
      </c>
      <c r="E8" s="9">
        <f t="shared" si="0"/>
        <v>2.4302788844621515</v>
      </c>
      <c r="F8" s="4">
        <v>102</v>
      </c>
      <c r="G8" s="4">
        <v>176</v>
      </c>
      <c r="H8" s="9">
        <f>F8/G8</f>
        <v>0.5795454545454546</v>
      </c>
      <c r="I8" s="9">
        <f t="shared" si="1"/>
        <v>1.6674473067915692</v>
      </c>
    </row>
    <row r="9" spans="1:9" ht="16.5">
      <c r="A9" s="17"/>
      <c r="B9" s="3" t="s">
        <v>46</v>
      </c>
      <c r="C9" s="4">
        <v>484</v>
      </c>
      <c r="D9" s="4">
        <v>265</v>
      </c>
      <c r="E9" s="9">
        <f t="shared" si="0"/>
        <v>1.8264150943396227</v>
      </c>
      <c r="F9" s="4">
        <v>118</v>
      </c>
      <c r="G9" s="4">
        <v>101</v>
      </c>
      <c r="H9" s="9">
        <f>F9/G9</f>
        <v>1.1683168316831682</v>
      </c>
      <c r="I9" s="9">
        <f t="shared" si="1"/>
        <v>1.644808743169399</v>
      </c>
    </row>
    <row r="10" spans="1:9" ht="16.5">
      <c r="A10" s="17"/>
      <c r="B10" s="3" t="s">
        <v>47</v>
      </c>
      <c r="C10" s="4">
        <v>16</v>
      </c>
      <c r="D10" s="4">
        <v>5</v>
      </c>
      <c r="E10" s="9">
        <f t="shared" si="0"/>
        <v>3.2</v>
      </c>
      <c r="F10" s="4">
        <v>0</v>
      </c>
      <c r="G10" s="4">
        <v>0</v>
      </c>
      <c r="H10" s="9">
        <v>0</v>
      </c>
      <c r="I10" s="9">
        <f t="shared" si="1"/>
        <v>3.2</v>
      </c>
    </row>
    <row r="11" spans="1:9" ht="16.5">
      <c r="A11" s="17"/>
      <c r="B11" s="3" t="s">
        <v>48</v>
      </c>
      <c r="C11" s="4">
        <v>24</v>
      </c>
      <c r="D11" s="4">
        <v>35</v>
      </c>
      <c r="E11" s="9">
        <f t="shared" si="0"/>
        <v>0.6857142857142857</v>
      </c>
      <c r="F11" s="4">
        <v>22</v>
      </c>
      <c r="G11" s="4">
        <v>65</v>
      </c>
      <c r="H11" s="9">
        <f>F11/G11</f>
        <v>0.3384615384615385</v>
      </c>
      <c r="I11" s="9">
        <f t="shared" si="1"/>
        <v>0.46</v>
      </c>
    </row>
    <row r="12" spans="1:9" ht="16.5">
      <c r="A12" s="17"/>
      <c r="B12" s="3" t="s">
        <v>49</v>
      </c>
      <c r="C12" s="4">
        <v>22</v>
      </c>
      <c r="D12" s="4">
        <v>18</v>
      </c>
      <c r="E12" s="9">
        <f t="shared" si="0"/>
        <v>1.2222222222222223</v>
      </c>
      <c r="F12" s="4">
        <v>0</v>
      </c>
      <c r="G12" s="4">
        <v>0</v>
      </c>
      <c r="H12" s="9">
        <v>0</v>
      </c>
      <c r="I12" s="9">
        <f t="shared" si="1"/>
        <v>1.2222222222222223</v>
      </c>
    </row>
    <row r="13" spans="1:9" ht="16.5">
      <c r="A13" s="17"/>
      <c r="B13" s="1" t="s">
        <v>50</v>
      </c>
      <c r="C13" s="4">
        <v>26</v>
      </c>
      <c r="D13" s="4">
        <v>9</v>
      </c>
      <c r="E13" s="9">
        <f t="shared" si="0"/>
        <v>2.888888888888889</v>
      </c>
      <c r="F13" s="4">
        <v>0</v>
      </c>
      <c r="G13" s="4">
        <v>0</v>
      </c>
      <c r="H13" s="9">
        <v>0</v>
      </c>
      <c r="I13" s="9">
        <f t="shared" si="1"/>
        <v>2.888888888888889</v>
      </c>
    </row>
    <row r="14" spans="1:9" ht="16.5">
      <c r="A14" s="17"/>
      <c r="B14" s="1" t="s">
        <v>51</v>
      </c>
      <c r="C14" s="4">
        <v>5</v>
      </c>
      <c r="D14" s="4">
        <v>9</v>
      </c>
      <c r="E14" s="9">
        <f t="shared" si="0"/>
        <v>0.5555555555555556</v>
      </c>
      <c r="F14" s="4">
        <v>0</v>
      </c>
      <c r="G14" s="4">
        <v>0</v>
      </c>
      <c r="H14" s="9">
        <v>0</v>
      </c>
      <c r="I14" s="9">
        <f t="shared" si="1"/>
        <v>0.5555555555555556</v>
      </c>
    </row>
    <row r="15" spans="1:9" ht="16.5">
      <c r="A15" s="17"/>
      <c r="B15" s="1" t="s">
        <v>52</v>
      </c>
      <c r="C15" s="4">
        <v>9</v>
      </c>
      <c r="D15" s="4">
        <v>5</v>
      </c>
      <c r="E15" s="9">
        <f t="shared" si="0"/>
        <v>1.8</v>
      </c>
      <c r="F15" s="4">
        <v>0</v>
      </c>
      <c r="G15" s="4">
        <v>0</v>
      </c>
      <c r="H15" s="9">
        <v>0</v>
      </c>
      <c r="I15" s="9">
        <f t="shared" si="1"/>
        <v>1.8</v>
      </c>
    </row>
    <row r="16" spans="1:9" ht="16.5">
      <c r="A16" s="17"/>
      <c r="B16" s="1" t="s">
        <v>53</v>
      </c>
      <c r="C16" s="4">
        <v>6</v>
      </c>
      <c r="D16" s="4">
        <v>14</v>
      </c>
      <c r="E16" s="9">
        <f t="shared" si="0"/>
        <v>0.42857142857142855</v>
      </c>
      <c r="F16" s="4">
        <v>0</v>
      </c>
      <c r="G16" s="4">
        <v>0</v>
      </c>
      <c r="H16" s="9">
        <v>0</v>
      </c>
      <c r="I16" s="9">
        <f t="shared" si="1"/>
        <v>0.42857142857142855</v>
      </c>
    </row>
    <row r="17" spans="1:9" ht="16.5">
      <c r="A17" s="17"/>
      <c r="B17" s="1" t="s">
        <v>54</v>
      </c>
      <c r="C17" s="4">
        <v>15</v>
      </c>
      <c r="D17" s="4">
        <v>15</v>
      </c>
      <c r="E17" s="9">
        <f t="shared" si="0"/>
        <v>1</v>
      </c>
      <c r="F17" s="4">
        <v>0</v>
      </c>
      <c r="G17" s="4">
        <v>0</v>
      </c>
      <c r="H17" s="9">
        <v>0</v>
      </c>
      <c r="I17" s="9">
        <f t="shared" si="1"/>
        <v>1</v>
      </c>
    </row>
    <row r="18" spans="1:9" ht="21">
      <c r="A18" s="18"/>
      <c r="B18" s="5" t="s">
        <v>55</v>
      </c>
      <c r="C18" s="6">
        <f>SUM(C4:C17)</f>
        <v>5513</v>
      </c>
      <c r="D18" s="6">
        <f>SUM(D4:D17)</f>
        <v>2889</v>
      </c>
      <c r="E18" s="10">
        <f t="shared" si="0"/>
        <v>1.9082727587400485</v>
      </c>
      <c r="F18" s="6">
        <f>SUM(F4:F17)</f>
        <v>504</v>
      </c>
      <c r="G18" s="6">
        <f>SUM(G4:G17)</f>
        <v>653</v>
      </c>
      <c r="H18" s="10">
        <f>F18/G18</f>
        <v>0.7718223583460949</v>
      </c>
      <c r="I18" s="10">
        <f t="shared" si="1"/>
        <v>1.6987577639751552</v>
      </c>
    </row>
    <row r="19" spans="1:9" ht="16.5" customHeight="1">
      <c r="A19" s="19" t="s">
        <v>56</v>
      </c>
      <c r="B19" s="3" t="s">
        <v>16</v>
      </c>
      <c r="C19" s="4">
        <v>1442</v>
      </c>
      <c r="D19" s="4">
        <v>744</v>
      </c>
      <c r="E19" s="9">
        <f t="shared" si="0"/>
        <v>1.9381720430107527</v>
      </c>
      <c r="F19" s="4">
        <v>921</v>
      </c>
      <c r="G19" s="4">
        <v>1070</v>
      </c>
      <c r="H19" s="9">
        <f>F19/G19</f>
        <v>0.8607476635514019</v>
      </c>
      <c r="I19" s="9">
        <f t="shared" si="1"/>
        <v>1.3026460859977949</v>
      </c>
    </row>
    <row r="20" spans="1:9" ht="16.5">
      <c r="A20" s="17"/>
      <c r="B20" s="3" t="s">
        <v>57</v>
      </c>
      <c r="C20" s="4">
        <v>1296</v>
      </c>
      <c r="D20" s="4">
        <v>601</v>
      </c>
      <c r="E20" s="9">
        <f t="shared" si="0"/>
        <v>2.156405990016639</v>
      </c>
      <c r="F20" s="4">
        <v>189</v>
      </c>
      <c r="G20" s="4">
        <v>265</v>
      </c>
      <c r="H20" s="9">
        <f>F20/G20</f>
        <v>0.7132075471698113</v>
      </c>
      <c r="I20" s="9">
        <f t="shared" si="1"/>
        <v>1.7147806004618937</v>
      </c>
    </row>
    <row r="21" spans="1:9" ht="16.5">
      <c r="A21" s="17"/>
      <c r="B21" s="3" t="s">
        <v>58</v>
      </c>
      <c r="C21" s="4">
        <v>93</v>
      </c>
      <c r="D21" s="4">
        <v>53</v>
      </c>
      <c r="E21" s="9">
        <v>0</v>
      </c>
      <c r="F21" s="4">
        <v>58</v>
      </c>
      <c r="G21" s="4">
        <v>84</v>
      </c>
      <c r="H21" s="9">
        <f>F21/G21</f>
        <v>0.6904761904761905</v>
      </c>
      <c r="I21" s="9">
        <f t="shared" si="1"/>
        <v>1.102189781021898</v>
      </c>
    </row>
    <row r="22" spans="1:9" ht="16.5">
      <c r="A22" s="17"/>
      <c r="B22" s="3" t="s">
        <v>59</v>
      </c>
      <c r="C22" s="4">
        <v>15</v>
      </c>
      <c r="D22" s="4">
        <v>39</v>
      </c>
      <c r="E22" s="9">
        <f aca="true" t="shared" si="2" ref="E22:E32">C22/D22</f>
        <v>0.38461538461538464</v>
      </c>
      <c r="F22" s="4">
        <v>50</v>
      </c>
      <c r="G22" s="4">
        <v>98</v>
      </c>
      <c r="H22" s="9">
        <f>F22/G22</f>
        <v>0.5102040816326531</v>
      </c>
      <c r="I22" s="9">
        <f t="shared" si="1"/>
        <v>0.4744525547445255</v>
      </c>
    </row>
    <row r="23" spans="1:9" ht="16.5">
      <c r="A23" s="17"/>
      <c r="B23" s="1" t="s">
        <v>61</v>
      </c>
      <c r="C23" s="4">
        <v>31</v>
      </c>
      <c r="D23" s="4">
        <v>23</v>
      </c>
      <c r="E23" s="9">
        <f t="shared" si="2"/>
        <v>1.3478260869565217</v>
      </c>
      <c r="F23" s="4">
        <v>75</v>
      </c>
      <c r="G23" s="4">
        <v>57</v>
      </c>
      <c r="H23" s="9">
        <f>F23/G23</f>
        <v>1.3157894736842106</v>
      </c>
      <c r="I23" s="9">
        <f t="shared" si="1"/>
        <v>1.325</v>
      </c>
    </row>
    <row r="24" spans="1:9" ht="21">
      <c r="A24" s="18"/>
      <c r="B24" s="5" t="s">
        <v>55</v>
      </c>
      <c r="C24" s="6">
        <f>SUM(C19:C23)</f>
        <v>2877</v>
      </c>
      <c r="D24" s="6">
        <f>SUM(D19:D23)</f>
        <v>1460</v>
      </c>
      <c r="E24" s="10">
        <f t="shared" si="2"/>
        <v>1.9705479452054795</v>
      </c>
      <c r="F24" s="6">
        <f>SUM(F19:F23)</f>
        <v>1293</v>
      </c>
      <c r="G24" s="6">
        <f>SUM(G19:G23)</f>
        <v>1574</v>
      </c>
      <c r="H24" s="10">
        <f>F24/G24</f>
        <v>0.8214739517153749</v>
      </c>
      <c r="I24" s="10">
        <f t="shared" si="1"/>
        <v>1.3744232036914963</v>
      </c>
    </row>
    <row r="25" spans="1:9" ht="16.5" customHeight="1">
      <c r="A25" s="20" t="s">
        <v>62</v>
      </c>
      <c r="B25" s="3" t="s">
        <v>21</v>
      </c>
      <c r="C25" s="4">
        <v>1476</v>
      </c>
      <c r="D25" s="4">
        <v>461</v>
      </c>
      <c r="E25" s="9">
        <f t="shared" si="2"/>
        <v>3.2017353579175705</v>
      </c>
      <c r="F25" s="4">
        <v>217</v>
      </c>
      <c r="G25" s="4">
        <v>150</v>
      </c>
      <c r="H25" s="9">
        <f>F25/G25</f>
        <v>1.4466666666666668</v>
      </c>
      <c r="I25" s="9">
        <f t="shared" si="1"/>
        <v>2.7708674304418985</v>
      </c>
    </row>
    <row r="26" spans="1:9" ht="16.5">
      <c r="A26" s="17"/>
      <c r="B26" s="3" t="s">
        <v>22</v>
      </c>
      <c r="C26" s="4">
        <v>809</v>
      </c>
      <c r="D26" s="4">
        <v>418</v>
      </c>
      <c r="E26" s="9">
        <f t="shared" si="2"/>
        <v>1.9354066985645932</v>
      </c>
      <c r="F26" s="4">
        <v>172</v>
      </c>
      <c r="G26" s="4">
        <v>169</v>
      </c>
      <c r="H26" s="9">
        <f>F26/G26</f>
        <v>1.017751479289941</v>
      </c>
      <c r="I26" s="9">
        <f t="shared" si="1"/>
        <v>1.6712095400340716</v>
      </c>
    </row>
    <row r="27" spans="1:9" ht="16.5">
      <c r="A27" s="17"/>
      <c r="B27" s="3" t="s">
        <v>20</v>
      </c>
      <c r="C27" s="4">
        <v>1141</v>
      </c>
      <c r="D27" s="4">
        <v>442</v>
      </c>
      <c r="E27" s="9">
        <f t="shared" si="2"/>
        <v>2.581447963800905</v>
      </c>
      <c r="F27" s="4">
        <v>60</v>
      </c>
      <c r="G27" s="4">
        <v>115</v>
      </c>
      <c r="H27" s="9">
        <f>F27/G27</f>
        <v>0.5217391304347826</v>
      </c>
      <c r="I27" s="9">
        <f t="shared" si="1"/>
        <v>2.1561938958707363</v>
      </c>
    </row>
    <row r="28" spans="1:9" ht="16.5">
      <c r="A28" s="17"/>
      <c r="B28" s="3" t="s">
        <v>24</v>
      </c>
      <c r="C28" s="4">
        <v>1490</v>
      </c>
      <c r="D28" s="4">
        <v>566</v>
      </c>
      <c r="E28" s="9">
        <f t="shared" si="2"/>
        <v>2.6325088339222615</v>
      </c>
      <c r="F28" s="4">
        <v>32</v>
      </c>
      <c r="G28" s="4">
        <v>159</v>
      </c>
      <c r="H28" s="9">
        <f>F28/G28</f>
        <v>0.20125786163522014</v>
      </c>
      <c r="I28" s="9">
        <f t="shared" si="1"/>
        <v>2.099310344827586</v>
      </c>
    </row>
    <row r="29" spans="1:9" ht="16.5">
      <c r="A29" s="17"/>
      <c r="B29" s="3" t="s">
        <v>23</v>
      </c>
      <c r="C29" s="4">
        <v>256</v>
      </c>
      <c r="D29" s="4">
        <v>232</v>
      </c>
      <c r="E29" s="9">
        <f t="shared" si="2"/>
        <v>1.103448275862069</v>
      </c>
      <c r="F29" s="4">
        <v>17</v>
      </c>
      <c r="G29" s="4">
        <v>80</v>
      </c>
      <c r="H29" s="9">
        <f>F29/G29</f>
        <v>0.2125</v>
      </c>
      <c r="I29" s="9">
        <f t="shared" si="1"/>
        <v>0.875</v>
      </c>
    </row>
    <row r="30" spans="1:9" ht="16.5">
      <c r="A30" s="17"/>
      <c r="B30" s="1" t="s">
        <v>63</v>
      </c>
      <c r="C30" s="4">
        <v>56</v>
      </c>
      <c r="D30" s="4">
        <v>41</v>
      </c>
      <c r="E30" s="9">
        <f t="shared" si="2"/>
        <v>1.3658536585365855</v>
      </c>
      <c r="F30" s="4">
        <v>2</v>
      </c>
      <c r="G30" s="4">
        <v>58</v>
      </c>
      <c r="H30" s="9">
        <f>F30/G30</f>
        <v>0.034482758620689655</v>
      </c>
      <c r="I30" s="9">
        <f t="shared" si="1"/>
        <v>0.5858585858585859</v>
      </c>
    </row>
    <row r="31" spans="1:9" ht="21">
      <c r="A31" s="18"/>
      <c r="B31" s="5" t="s">
        <v>55</v>
      </c>
      <c r="C31" s="6">
        <f>SUM(C25:C30)</f>
        <v>5228</v>
      </c>
      <c r="D31" s="6">
        <f>SUM(D25:D30)</f>
        <v>2160</v>
      </c>
      <c r="E31" s="10">
        <f t="shared" si="2"/>
        <v>2.4203703703703705</v>
      </c>
      <c r="F31" s="6">
        <f>SUM(F25:F30)</f>
        <v>500</v>
      </c>
      <c r="G31" s="6">
        <f>SUM(G25:G30)</f>
        <v>731</v>
      </c>
      <c r="H31" s="10">
        <f>F31/G31</f>
        <v>0.6839945280437757</v>
      </c>
      <c r="I31" s="10">
        <f t="shared" si="1"/>
        <v>1.9813213420961604</v>
      </c>
    </row>
    <row r="32" spans="1:9" ht="31.5" customHeight="1">
      <c r="A32" s="21" t="s">
        <v>65</v>
      </c>
      <c r="B32" s="22"/>
      <c r="C32" s="7">
        <f>C18+C24+C31</f>
        <v>13618</v>
      </c>
      <c r="D32" s="7">
        <f>D18+D24+D31</f>
        <v>6509</v>
      </c>
      <c r="E32" s="11">
        <f t="shared" si="2"/>
        <v>2.0921800583807038</v>
      </c>
      <c r="F32" s="7">
        <f>F18+F24+F31</f>
        <v>2297</v>
      </c>
      <c r="G32" s="7">
        <f>G18+G24+G31</f>
        <v>2958</v>
      </c>
      <c r="H32" s="11">
        <f>F32/G32</f>
        <v>0.7765382014874915</v>
      </c>
      <c r="I32" s="11">
        <f t="shared" si="1"/>
        <v>1.6811027780711947</v>
      </c>
    </row>
    <row r="34" spans="1:9" ht="16.5">
      <c r="A34" s="14" t="s">
        <v>66</v>
      </c>
      <c r="B34" s="15"/>
      <c r="C34" s="15"/>
      <c r="D34" s="15"/>
      <c r="E34" s="15"/>
      <c r="F34" s="15"/>
      <c r="G34" s="15"/>
      <c r="H34" s="15"/>
      <c r="I34" s="15"/>
    </row>
  </sheetData>
  <sheetProtection/>
  <mergeCells count="11">
    <mergeCell ref="I2:I3"/>
    <mergeCell ref="A4:A18"/>
    <mergeCell ref="A19:A24"/>
    <mergeCell ref="A25:A31"/>
    <mergeCell ref="A32:B32"/>
    <mergeCell ref="A34:I34"/>
    <mergeCell ref="A1:I1"/>
    <mergeCell ref="A2:A3"/>
    <mergeCell ref="B2:B3"/>
    <mergeCell ref="C2:E2"/>
    <mergeCell ref="F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ctust</dc:creator>
  <cp:keywords/>
  <dc:description/>
  <cp:lastModifiedBy>user</cp:lastModifiedBy>
  <cp:lastPrinted>2010-02-26T06:36:09Z</cp:lastPrinted>
  <dcterms:created xsi:type="dcterms:W3CDTF">2009-10-14T09:28:22Z</dcterms:created>
  <dcterms:modified xsi:type="dcterms:W3CDTF">2014-04-09T09:01:49Z</dcterms:modified>
  <cp:category/>
  <cp:version/>
  <cp:contentType/>
  <cp:contentStatus/>
</cp:coreProperties>
</file>