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1"/>
  </bookViews>
  <sheets>
    <sheet name="1011" sheetId="1" r:id="rId1"/>
    <sheet name="1012" sheetId="2" r:id="rId2"/>
  </sheets>
  <definedNames/>
  <calcPr fullCalcOnLoad="1"/>
</workbook>
</file>

<file path=xl/sharedStrings.xml><?xml version="1.0" encoding="utf-8"?>
<sst xmlns="http://schemas.openxmlformats.org/spreadsheetml/2006/main" count="90" uniqueCount="44">
  <si>
    <t>學
院</t>
  </si>
  <si>
    <t>系所</t>
  </si>
  <si>
    <t>日間部</t>
  </si>
  <si>
    <t>進修部</t>
  </si>
  <si>
    <t>總
平
均</t>
  </si>
  <si>
    <t>學生
人數</t>
  </si>
  <si>
    <t>健
康
學
院</t>
  </si>
  <si>
    <t>醫技</t>
  </si>
  <si>
    <t>醫工所</t>
  </si>
  <si>
    <t>牙技</t>
  </si>
  <si>
    <t>環安</t>
  </si>
  <si>
    <t>醫生所</t>
  </si>
  <si>
    <t>生科所</t>
  </si>
  <si>
    <t>食科</t>
  </si>
  <si>
    <t>合  計</t>
  </si>
  <si>
    <t>護
理
學
院</t>
  </si>
  <si>
    <t>護理</t>
  </si>
  <si>
    <t>文教所</t>
  </si>
  <si>
    <t>老照</t>
  </si>
  <si>
    <t>管
理
學
院</t>
  </si>
  <si>
    <t>應外</t>
  </si>
  <si>
    <t>醫管</t>
  </si>
  <si>
    <t>資管</t>
  </si>
  <si>
    <t>國企</t>
  </si>
  <si>
    <t>行銷</t>
  </si>
  <si>
    <t>總合計</t>
  </si>
  <si>
    <t>藥科所</t>
  </si>
  <si>
    <t>視光系</t>
  </si>
  <si>
    <t>醫技碩士</t>
  </si>
  <si>
    <t>兒教</t>
  </si>
  <si>
    <t>醫放</t>
  </si>
  <si>
    <t>醫放所</t>
  </si>
  <si>
    <t>安災所</t>
  </si>
  <si>
    <t>食科碩士</t>
  </si>
  <si>
    <t>借閱冊數</t>
  </si>
  <si>
    <t>平均每人
借閱冊數</t>
  </si>
  <si>
    <r>
      <t>101學年度第</t>
    </r>
    <r>
      <rPr>
        <b/>
        <sz val="18"/>
        <rFont val="新細明體"/>
        <family val="1"/>
      </rPr>
      <t xml:space="preserve"> 1 </t>
    </r>
    <r>
      <rPr>
        <sz val="18"/>
        <rFont val="新細明體"/>
        <family val="1"/>
      </rPr>
      <t>學期各系所學生借閱冊數統計表</t>
    </r>
  </si>
  <si>
    <t>備注: 進修部人數未含產學碩專班(45人)及福祉專班(7人)及長福所(27人)</t>
  </si>
  <si>
    <t>醫管碩士</t>
  </si>
  <si>
    <t>醫管碩士</t>
  </si>
  <si>
    <t>護理碩士</t>
  </si>
  <si>
    <t>護理碩士</t>
  </si>
  <si>
    <t>備注: 進修部人數未含長福祉專班(23人)及產業碩專(38人)</t>
  </si>
  <si>
    <r>
      <t>101學年度第</t>
    </r>
    <r>
      <rPr>
        <b/>
        <sz val="18"/>
        <rFont val="新細明體"/>
        <family val="1"/>
      </rPr>
      <t xml:space="preserve"> 2 </t>
    </r>
    <r>
      <rPr>
        <sz val="18"/>
        <rFont val="新細明體"/>
        <family val="1"/>
      </rPr>
      <t>學期各系所學生借閱冊數統計表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</si>
</sst>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_ "/>
  </numFmts>
  <fonts count="45">
    <font>
      <sz val="12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FA7D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9" borderId="7" applyNumberFormat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9" borderId="9" applyNumberFormat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連結的儲存格" xfId="46"/>
    <cellStyle name="合計" xfId="47"/>
    <cellStyle name="好" xfId="48"/>
    <cellStyle name="Currency" xfId="49"/>
    <cellStyle name="Currency [0]" xfId="50"/>
    <cellStyle name="壞" xfId="51"/>
    <cellStyle name="計算方式" xfId="52"/>
    <cellStyle name="檢查儲存格" xfId="53"/>
    <cellStyle name="警告文字" xfId="54"/>
    <cellStyle name="Comma" xfId="55"/>
    <cellStyle name="Comma [0]" xfId="56"/>
    <cellStyle name="中等" xfId="57"/>
    <cellStyle name="輸出" xfId="58"/>
    <cellStyle name="輸入" xfId="59"/>
    <cellStyle name="說明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H28" sqref="H28"/>
    </sheetView>
  </sheetViews>
  <sheetFormatPr defaultColWidth="9.00390625" defaultRowHeight="16.5"/>
  <cols>
    <col min="1" max="1" width="5.625" style="0" customWidth="1"/>
    <col min="2" max="2" width="10.125" style="8" customWidth="1"/>
    <col min="3" max="3" width="9.875" style="0" customWidth="1"/>
    <col min="4" max="4" width="6.625" style="0" customWidth="1"/>
    <col min="5" max="5" width="9.50390625" style="0" customWidth="1"/>
    <col min="6" max="6" width="8.75390625" style="0" customWidth="1"/>
    <col min="7" max="7" width="7.375" style="0" customWidth="1"/>
    <col min="8" max="8" width="10.00390625" style="0" customWidth="1"/>
    <col min="9" max="9" width="7.50390625" style="0" customWidth="1"/>
    <col min="11" max="11" width="9.00390625" style="12" customWidth="1"/>
  </cols>
  <sheetData>
    <row r="1" spans="1:9" ht="25.5">
      <c r="A1" s="22" t="s">
        <v>36</v>
      </c>
      <c r="B1" s="22"/>
      <c r="C1" s="22"/>
      <c r="D1" s="22"/>
      <c r="E1" s="22"/>
      <c r="F1" s="22"/>
      <c r="G1" s="22"/>
      <c r="H1" s="22"/>
      <c r="I1" s="23"/>
    </row>
    <row r="2" spans="1:9" ht="21" customHeight="1">
      <c r="A2" s="24" t="s">
        <v>0</v>
      </c>
      <c r="B2" s="26" t="s">
        <v>1</v>
      </c>
      <c r="C2" s="28" t="s">
        <v>2</v>
      </c>
      <c r="D2" s="28"/>
      <c r="E2" s="28"/>
      <c r="F2" s="28" t="s">
        <v>3</v>
      </c>
      <c r="G2" s="28"/>
      <c r="H2" s="28"/>
      <c r="I2" s="29" t="s">
        <v>4</v>
      </c>
    </row>
    <row r="3" spans="1:9" ht="44.25" customHeight="1">
      <c r="A3" s="25"/>
      <c r="B3" s="27"/>
      <c r="C3" s="1" t="s">
        <v>34</v>
      </c>
      <c r="D3" s="2" t="s">
        <v>5</v>
      </c>
      <c r="E3" s="2" t="s">
        <v>35</v>
      </c>
      <c r="F3" s="1" t="s">
        <v>34</v>
      </c>
      <c r="G3" s="2" t="s">
        <v>5</v>
      </c>
      <c r="H3" s="2" t="s">
        <v>35</v>
      </c>
      <c r="I3" s="30"/>
    </row>
    <row r="4" spans="1:9" ht="16.5" customHeight="1">
      <c r="A4" s="15" t="s">
        <v>6</v>
      </c>
      <c r="B4" s="3" t="s">
        <v>7</v>
      </c>
      <c r="C4" s="4">
        <v>2576</v>
      </c>
      <c r="D4" s="4">
        <f>104+481+55</f>
        <v>640</v>
      </c>
      <c r="E4" s="9">
        <f aca="true" t="shared" si="0" ref="E4:E21">C4/D4</f>
        <v>4.025</v>
      </c>
      <c r="F4" s="4">
        <v>0</v>
      </c>
      <c r="G4" s="4">
        <v>0</v>
      </c>
      <c r="H4" s="9">
        <v>0</v>
      </c>
      <c r="I4" s="9">
        <f aca="true" t="shared" si="1" ref="I4:I32">(C4+F4)/(D4+G4)</f>
        <v>4.025</v>
      </c>
    </row>
    <row r="5" spans="1:9" ht="16.5" customHeight="1">
      <c r="A5" s="16"/>
      <c r="B5" s="3" t="s">
        <v>30</v>
      </c>
      <c r="C5" s="4">
        <v>3245</v>
      </c>
      <c r="D5" s="4">
        <f>57+93+528</f>
        <v>678</v>
      </c>
      <c r="E5" s="9">
        <f t="shared" si="0"/>
        <v>4.786135693215339</v>
      </c>
      <c r="F5" s="4">
        <v>0</v>
      </c>
      <c r="G5" s="4">
        <v>0</v>
      </c>
      <c r="H5" s="9">
        <v>0</v>
      </c>
      <c r="I5" s="9">
        <f t="shared" si="1"/>
        <v>4.786135693215339</v>
      </c>
    </row>
    <row r="6" spans="1:9" ht="16.5" customHeight="1">
      <c r="A6" s="16"/>
      <c r="B6" s="3" t="s">
        <v>9</v>
      </c>
      <c r="C6" s="4">
        <v>3185</v>
      </c>
      <c r="D6" s="4">
        <f>88+492</f>
        <v>580</v>
      </c>
      <c r="E6" s="9">
        <f t="shared" si="0"/>
        <v>5.491379310344827</v>
      </c>
      <c r="F6" s="4">
        <v>0</v>
      </c>
      <c r="G6" s="4">
        <v>0</v>
      </c>
      <c r="H6" s="9">
        <v>0</v>
      </c>
      <c r="I6" s="9">
        <f t="shared" si="1"/>
        <v>5.491379310344827</v>
      </c>
    </row>
    <row r="7" spans="1:9" ht="16.5" customHeight="1">
      <c r="A7" s="16"/>
      <c r="B7" s="3" t="s">
        <v>13</v>
      </c>
      <c r="C7" s="4">
        <v>2940</v>
      </c>
      <c r="D7" s="4">
        <v>436</v>
      </c>
      <c r="E7" s="9">
        <f t="shared" si="0"/>
        <v>6.743119266055046</v>
      </c>
      <c r="F7" s="4">
        <v>989</v>
      </c>
      <c r="G7" s="4">
        <v>346</v>
      </c>
      <c r="H7" s="9">
        <f>F7/G7</f>
        <v>2.8583815028901736</v>
      </c>
      <c r="I7" s="9">
        <f t="shared" si="1"/>
        <v>5.024296675191816</v>
      </c>
    </row>
    <row r="8" spans="1:9" ht="16.5" customHeight="1">
      <c r="A8" s="16"/>
      <c r="B8" s="3" t="s">
        <v>10</v>
      </c>
      <c r="C8" s="4">
        <v>1359</v>
      </c>
      <c r="D8" s="4">
        <v>260</v>
      </c>
      <c r="E8" s="9">
        <f t="shared" si="0"/>
        <v>5.226923076923077</v>
      </c>
      <c r="F8" s="4">
        <v>533</v>
      </c>
      <c r="G8" s="4">
        <v>194</v>
      </c>
      <c r="H8" s="9">
        <f>F8/G8</f>
        <v>2.747422680412371</v>
      </c>
      <c r="I8" s="9">
        <f t="shared" si="1"/>
        <v>4.167400881057269</v>
      </c>
    </row>
    <row r="9" spans="1:9" ht="16.5" customHeight="1">
      <c r="A9" s="16"/>
      <c r="B9" s="3" t="s">
        <v>27</v>
      </c>
      <c r="C9" s="4">
        <v>1354</v>
      </c>
      <c r="D9" s="4">
        <v>280</v>
      </c>
      <c r="E9" s="9">
        <f t="shared" si="0"/>
        <v>4.835714285714285</v>
      </c>
      <c r="F9" s="4">
        <v>111</v>
      </c>
      <c r="G9" s="4">
        <v>164</v>
      </c>
      <c r="H9" s="9">
        <f>F9/G9</f>
        <v>0.676829268292683</v>
      </c>
      <c r="I9" s="9">
        <f t="shared" si="1"/>
        <v>3.2995495495495497</v>
      </c>
    </row>
    <row r="10" spans="1:9" ht="16.5" customHeight="1">
      <c r="A10" s="16"/>
      <c r="B10" s="3" t="s">
        <v>11</v>
      </c>
      <c r="C10" s="4">
        <v>15</v>
      </c>
      <c r="D10" s="4">
        <v>5</v>
      </c>
      <c r="E10" s="9">
        <f t="shared" si="0"/>
        <v>3</v>
      </c>
      <c r="F10" s="4">
        <v>0</v>
      </c>
      <c r="G10" s="4">
        <v>0</v>
      </c>
      <c r="H10" s="9">
        <v>0</v>
      </c>
      <c r="I10" s="9">
        <f t="shared" si="1"/>
        <v>3</v>
      </c>
    </row>
    <row r="11" spans="1:9" ht="16.5" customHeight="1">
      <c r="A11" s="16"/>
      <c r="B11" s="3" t="s">
        <v>31</v>
      </c>
      <c r="C11" s="4">
        <v>59</v>
      </c>
      <c r="D11" s="4">
        <v>35</v>
      </c>
      <c r="E11" s="9">
        <f t="shared" si="0"/>
        <v>1.6857142857142857</v>
      </c>
      <c r="F11" s="4">
        <v>82</v>
      </c>
      <c r="G11" s="4">
        <v>68</v>
      </c>
      <c r="H11" s="9">
        <f>F11/G11</f>
        <v>1.2058823529411764</v>
      </c>
      <c r="I11" s="9">
        <f t="shared" si="1"/>
        <v>1.3689320388349515</v>
      </c>
    </row>
    <row r="12" spans="1:9" ht="16.5" customHeight="1">
      <c r="A12" s="16"/>
      <c r="B12" s="3" t="s">
        <v>8</v>
      </c>
      <c r="C12" s="4">
        <v>30</v>
      </c>
      <c r="D12" s="4">
        <v>22</v>
      </c>
      <c r="E12" s="9">
        <f t="shared" si="0"/>
        <v>1.3636363636363635</v>
      </c>
      <c r="F12" s="4">
        <v>0</v>
      </c>
      <c r="G12" s="4">
        <v>0</v>
      </c>
      <c r="H12" s="9">
        <v>0</v>
      </c>
      <c r="I12" s="9">
        <f t="shared" si="1"/>
        <v>1.3636363636363635</v>
      </c>
    </row>
    <row r="13" spans="1:9" ht="16.5" customHeight="1">
      <c r="A13" s="16"/>
      <c r="B13" s="1" t="s">
        <v>33</v>
      </c>
      <c r="C13" s="4">
        <v>19</v>
      </c>
      <c r="D13" s="4">
        <v>10</v>
      </c>
      <c r="E13" s="9">
        <f t="shared" si="0"/>
        <v>1.9</v>
      </c>
      <c r="F13" s="4">
        <v>0</v>
      </c>
      <c r="G13" s="4">
        <v>0</v>
      </c>
      <c r="H13" s="9">
        <v>0</v>
      </c>
      <c r="I13" s="9">
        <f t="shared" si="1"/>
        <v>1.9</v>
      </c>
    </row>
    <row r="14" spans="1:9" ht="16.5" customHeight="1">
      <c r="A14" s="16"/>
      <c r="B14" s="1" t="s">
        <v>12</v>
      </c>
      <c r="C14" s="4">
        <v>6</v>
      </c>
      <c r="D14" s="4">
        <v>11</v>
      </c>
      <c r="E14" s="9">
        <f t="shared" si="0"/>
        <v>0.5454545454545454</v>
      </c>
      <c r="F14" s="4">
        <v>0</v>
      </c>
      <c r="G14" s="4">
        <v>0</v>
      </c>
      <c r="H14" s="9">
        <v>0</v>
      </c>
      <c r="I14" s="9">
        <f t="shared" si="1"/>
        <v>0.5454545454545454</v>
      </c>
    </row>
    <row r="15" spans="1:9" ht="16.5" customHeight="1">
      <c r="A15" s="16"/>
      <c r="B15" s="1" t="s">
        <v>26</v>
      </c>
      <c r="C15" s="4">
        <v>18</v>
      </c>
      <c r="D15" s="4">
        <v>6</v>
      </c>
      <c r="E15" s="9">
        <f t="shared" si="0"/>
        <v>3</v>
      </c>
      <c r="F15" s="4">
        <v>0</v>
      </c>
      <c r="G15" s="4">
        <v>0</v>
      </c>
      <c r="H15" s="9">
        <v>0</v>
      </c>
      <c r="I15" s="9">
        <f t="shared" si="1"/>
        <v>3</v>
      </c>
    </row>
    <row r="16" spans="1:9" ht="16.5" customHeight="1">
      <c r="A16" s="16"/>
      <c r="B16" s="1" t="s">
        <v>32</v>
      </c>
      <c r="C16" s="4">
        <v>41</v>
      </c>
      <c r="D16" s="4">
        <v>15</v>
      </c>
      <c r="E16" s="9">
        <f t="shared" si="0"/>
        <v>2.7333333333333334</v>
      </c>
      <c r="F16" s="4">
        <v>0</v>
      </c>
      <c r="G16" s="4">
        <v>0</v>
      </c>
      <c r="H16" s="9">
        <v>0</v>
      </c>
      <c r="I16" s="9">
        <f t="shared" si="1"/>
        <v>2.7333333333333334</v>
      </c>
    </row>
    <row r="17" spans="1:9" ht="16.5" customHeight="1">
      <c r="A17" s="16"/>
      <c r="B17" s="1" t="s">
        <v>28</v>
      </c>
      <c r="C17" s="4">
        <v>29</v>
      </c>
      <c r="D17" s="4">
        <v>17</v>
      </c>
      <c r="E17" s="9">
        <f t="shared" si="0"/>
        <v>1.7058823529411764</v>
      </c>
      <c r="F17" s="4">
        <v>0</v>
      </c>
      <c r="G17" s="4">
        <v>0</v>
      </c>
      <c r="H17" s="9">
        <v>0</v>
      </c>
      <c r="I17" s="9">
        <f t="shared" si="1"/>
        <v>1.7058823529411764</v>
      </c>
    </row>
    <row r="18" spans="1:9" ht="16.5" customHeight="1">
      <c r="A18" s="17"/>
      <c r="B18" s="5" t="s">
        <v>14</v>
      </c>
      <c r="C18" s="6">
        <f>SUM(C4:C17)</f>
        <v>14876</v>
      </c>
      <c r="D18" s="6">
        <f>SUM(D4:D17)</f>
        <v>2995</v>
      </c>
      <c r="E18" s="10">
        <f>C18/D18</f>
        <v>4.9669449081803005</v>
      </c>
      <c r="F18" s="6">
        <f>SUM(F4:F17)</f>
        <v>1715</v>
      </c>
      <c r="G18" s="6">
        <f>SUM(G4:G17)</f>
        <v>772</v>
      </c>
      <c r="H18" s="10">
        <f aca="true" t="shared" si="2" ref="H18:H32">F18/G18</f>
        <v>2.221502590673575</v>
      </c>
      <c r="I18" s="10">
        <f t="shared" si="1"/>
        <v>4.404300504380143</v>
      </c>
    </row>
    <row r="19" spans="1:9" ht="16.5" customHeight="1">
      <c r="A19" s="18" t="s">
        <v>15</v>
      </c>
      <c r="B19" s="3" t="s">
        <v>16</v>
      </c>
      <c r="C19" s="4">
        <v>4944</v>
      </c>
      <c r="D19" s="4">
        <f>273+474+10</f>
        <v>757</v>
      </c>
      <c r="E19" s="9">
        <f t="shared" si="0"/>
        <v>6.5310435931307795</v>
      </c>
      <c r="F19" s="4">
        <v>3012</v>
      </c>
      <c r="G19" s="4">
        <f>408+1070</f>
        <v>1478</v>
      </c>
      <c r="H19" s="9">
        <f t="shared" si="2"/>
        <v>2.037889039242219</v>
      </c>
      <c r="I19" s="9">
        <f t="shared" si="1"/>
        <v>3.559731543624161</v>
      </c>
    </row>
    <row r="20" spans="1:9" ht="16.5" customHeight="1">
      <c r="A20" s="16"/>
      <c r="B20" s="3" t="s">
        <v>29</v>
      </c>
      <c r="C20" s="4">
        <v>2790</v>
      </c>
      <c r="D20" s="4">
        <v>630</v>
      </c>
      <c r="E20" s="9">
        <f t="shared" si="0"/>
        <v>4.428571428571429</v>
      </c>
      <c r="F20" s="4">
        <v>782</v>
      </c>
      <c r="G20" s="4">
        <v>284</v>
      </c>
      <c r="H20" s="9">
        <f t="shared" si="2"/>
        <v>2.7535211267605635</v>
      </c>
      <c r="I20" s="9">
        <f t="shared" si="1"/>
        <v>3.9080962800875274</v>
      </c>
    </row>
    <row r="21" spans="1:9" ht="16.5" customHeight="1">
      <c r="A21" s="16"/>
      <c r="B21" s="3" t="s">
        <v>18</v>
      </c>
      <c r="C21" s="4">
        <v>425</v>
      </c>
      <c r="D21" s="4">
        <v>54</v>
      </c>
      <c r="E21" s="9">
        <f t="shared" si="0"/>
        <v>7.87037037037037</v>
      </c>
      <c r="F21" s="4">
        <v>319</v>
      </c>
      <c r="G21" s="4">
        <v>129</v>
      </c>
      <c r="H21" s="9">
        <f t="shared" si="2"/>
        <v>2.4728682170542635</v>
      </c>
      <c r="I21" s="9">
        <f t="shared" si="1"/>
        <v>4.065573770491803</v>
      </c>
    </row>
    <row r="22" spans="1:9" ht="16.5" customHeight="1">
      <c r="A22" s="16"/>
      <c r="B22" s="3" t="s">
        <v>40</v>
      </c>
      <c r="C22" s="4">
        <v>100</v>
      </c>
      <c r="D22" s="4">
        <v>39</v>
      </c>
      <c r="E22" s="9">
        <f aca="true" t="shared" si="3" ref="E22:E32">C22/D22</f>
        <v>2.5641025641025643</v>
      </c>
      <c r="F22" s="4">
        <v>203</v>
      </c>
      <c r="G22" s="4">
        <v>109</v>
      </c>
      <c r="H22" s="9">
        <f t="shared" si="2"/>
        <v>1.8623853211009174</v>
      </c>
      <c r="I22" s="9">
        <f t="shared" si="1"/>
        <v>2.0472972972972974</v>
      </c>
    </row>
    <row r="23" spans="1:9" ht="16.5" customHeight="1">
      <c r="A23" s="16"/>
      <c r="B23" s="1" t="s">
        <v>17</v>
      </c>
      <c r="C23" s="4">
        <v>117</v>
      </c>
      <c r="D23" s="4">
        <v>23</v>
      </c>
      <c r="E23" s="9">
        <f t="shared" si="3"/>
        <v>5.086956521739131</v>
      </c>
      <c r="F23" s="4">
        <v>306</v>
      </c>
      <c r="G23" s="4">
        <v>61</v>
      </c>
      <c r="H23" s="9">
        <f t="shared" si="2"/>
        <v>5.016393442622951</v>
      </c>
      <c r="I23" s="9">
        <f t="shared" si="1"/>
        <v>5.035714285714286</v>
      </c>
    </row>
    <row r="24" spans="1:9" ht="16.5" customHeight="1">
      <c r="A24" s="17"/>
      <c r="B24" s="5" t="s">
        <v>14</v>
      </c>
      <c r="C24" s="6">
        <f>SUM(C19:C23)</f>
        <v>8376</v>
      </c>
      <c r="D24" s="6">
        <f>SUM(D19:D23)</f>
        <v>1503</v>
      </c>
      <c r="E24" s="10">
        <f t="shared" si="3"/>
        <v>5.5728542914171655</v>
      </c>
      <c r="F24" s="6">
        <f>SUM(F19:F23)</f>
        <v>4622</v>
      </c>
      <c r="G24" s="6">
        <f>SUM(G19:G23)</f>
        <v>2061</v>
      </c>
      <c r="H24" s="10">
        <f t="shared" si="2"/>
        <v>2.242600679281902</v>
      </c>
      <c r="I24" s="10">
        <f t="shared" si="1"/>
        <v>3.6470258136924802</v>
      </c>
    </row>
    <row r="25" spans="1:9" ht="16.5" customHeight="1">
      <c r="A25" s="19" t="s">
        <v>19</v>
      </c>
      <c r="B25" s="3" t="s">
        <v>21</v>
      </c>
      <c r="C25" s="4">
        <v>2890</v>
      </c>
      <c r="D25" s="4">
        <v>461</v>
      </c>
      <c r="E25" s="9">
        <f t="shared" si="3"/>
        <v>6.268980477223427</v>
      </c>
      <c r="F25" s="4">
        <v>597</v>
      </c>
      <c r="G25" s="4">
        <v>171</v>
      </c>
      <c r="H25" s="9">
        <f t="shared" si="2"/>
        <v>3.491228070175439</v>
      </c>
      <c r="I25" s="9">
        <f t="shared" si="1"/>
        <v>5.5174050632911396</v>
      </c>
    </row>
    <row r="26" spans="1:9" ht="16.5" customHeight="1">
      <c r="A26" s="16"/>
      <c r="B26" s="3" t="s">
        <v>22</v>
      </c>
      <c r="C26" s="4">
        <v>1728</v>
      </c>
      <c r="D26" s="4">
        <v>429</v>
      </c>
      <c r="E26" s="9">
        <f t="shared" si="3"/>
        <v>4.027972027972028</v>
      </c>
      <c r="F26" s="4">
        <v>417</v>
      </c>
      <c r="G26" s="4">
        <v>181</v>
      </c>
      <c r="H26" s="9">
        <f t="shared" si="2"/>
        <v>2.303867403314917</v>
      </c>
      <c r="I26" s="9">
        <f t="shared" si="1"/>
        <v>3.5163934426229506</v>
      </c>
    </row>
    <row r="27" spans="1:9" ht="16.5" customHeight="1">
      <c r="A27" s="16"/>
      <c r="B27" s="3" t="s">
        <v>20</v>
      </c>
      <c r="C27" s="4">
        <v>2632</v>
      </c>
      <c r="D27" s="4">
        <v>449</v>
      </c>
      <c r="E27" s="9">
        <f t="shared" si="3"/>
        <v>5.861915367483296</v>
      </c>
      <c r="F27" s="4">
        <v>277</v>
      </c>
      <c r="G27" s="4">
        <v>137</v>
      </c>
      <c r="H27" s="9">
        <f t="shared" si="2"/>
        <v>2.021897810218978</v>
      </c>
      <c r="I27" s="9">
        <f t="shared" si="1"/>
        <v>4.964163822525597</v>
      </c>
    </row>
    <row r="28" spans="1:9" ht="16.5" customHeight="1">
      <c r="A28" s="16"/>
      <c r="B28" s="3" t="s">
        <v>24</v>
      </c>
      <c r="C28" s="4">
        <v>5448</v>
      </c>
      <c r="D28" s="4">
        <v>581</v>
      </c>
      <c r="E28" s="9">
        <f t="shared" si="3"/>
        <v>9.376936316695353</v>
      </c>
      <c r="F28" s="4">
        <v>173</v>
      </c>
      <c r="G28" s="4">
        <v>175</v>
      </c>
      <c r="H28" s="9">
        <f t="shared" si="2"/>
        <v>0.9885714285714285</v>
      </c>
      <c r="I28" s="9">
        <f t="shared" si="1"/>
        <v>7.435185185185185</v>
      </c>
    </row>
    <row r="29" spans="1:9" ht="16.5" customHeight="1">
      <c r="A29" s="16"/>
      <c r="B29" s="3" t="s">
        <v>23</v>
      </c>
      <c r="C29" s="4">
        <v>677</v>
      </c>
      <c r="D29" s="4">
        <v>243</v>
      </c>
      <c r="E29" s="9">
        <f t="shared" si="3"/>
        <v>2.786008230452675</v>
      </c>
      <c r="F29" s="4">
        <v>27</v>
      </c>
      <c r="G29" s="4">
        <v>86</v>
      </c>
      <c r="H29" s="9">
        <f t="shared" si="2"/>
        <v>0.313953488372093</v>
      </c>
      <c r="I29" s="9">
        <f t="shared" si="1"/>
        <v>2.139817629179331</v>
      </c>
    </row>
    <row r="30" spans="1:9" ht="16.5" customHeight="1">
      <c r="A30" s="16"/>
      <c r="B30" s="1" t="s">
        <v>38</v>
      </c>
      <c r="C30" s="4">
        <v>209</v>
      </c>
      <c r="D30" s="4">
        <v>43</v>
      </c>
      <c r="E30" s="9">
        <f t="shared" si="3"/>
        <v>4.8604651162790695</v>
      </c>
      <c r="F30" s="4">
        <v>20</v>
      </c>
      <c r="G30" s="4">
        <v>65</v>
      </c>
      <c r="H30" s="9">
        <f t="shared" si="2"/>
        <v>0.3076923076923077</v>
      </c>
      <c r="I30" s="9">
        <f t="shared" si="1"/>
        <v>2.1203703703703702</v>
      </c>
    </row>
    <row r="31" spans="1:9" ht="16.5" customHeight="1">
      <c r="A31" s="17"/>
      <c r="B31" s="5" t="s">
        <v>14</v>
      </c>
      <c r="C31" s="6">
        <f>SUM(C25:C30)</f>
        <v>13584</v>
      </c>
      <c r="D31" s="6">
        <f>SUM(D25:D30)</f>
        <v>2206</v>
      </c>
      <c r="E31" s="10">
        <f>C31/D31</f>
        <v>6.157751586582049</v>
      </c>
      <c r="F31" s="6">
        <f>SUM(F25:F30)</f>
        <v>1511</v>
      </c>
      <c r="G31" s="6">
        <f>SUM(G25:G30)</f>
        <v>815</v>
      </c>
      <c r="H31" s="10">
        <f t="shared" si="2"/>
        <v>1.8539877300613496</v>
      </c>
      <c r="I31" s="10">
        <f t="shared" si="1"/>
        <v>4.996689837802053</v>
      </c>
    </row>
    <row r="32" spans="1:9" ht="22.5" customHeight="1">
      <c r="A32" s="20" t="s">
        <v>25</v>
      </c>
      <c r="B32" s="21"/>
      <c r="C32" s="7">
        <f>C18+C24+C31</f>
        <v>36836</v>
      </c>
      <c r="D32" s="7">
        <f>D18+D24+D31</f>
        <v>6704</v>
      </c>
      <c r="E32" s="11">
        <f t="shared" si="3"/>
        <v>5.494630071599046</v>
      </c>
      <c r="F32" s="7">
        <f>F18+F24+F31</f>
        <v>7848</v>
      </c>
      <c r="G32" s="7">
        <f>G18+G24+G31</f>
        <v>3648</v>
      </c>
      <c r="H32" s="11">
        <f t="shared" si="2"/>
        <v>2.151315789473684</v>
      </c>
      <c r="I32" s="11">
        <f t="shared" si="1"/>
        <v>4.31646058732612</v>
      </c>
    </row>
    <row r="33" ht="19.5" customHeight="1"/>
    <row r="34" spans="1:9" ht="16.5">
      <c r="A34" s="13" t="s">
        <v>37</v>
      </c>
      <c r="B34" s="14"/>
      <c r="C34" s="14"/>
      <c r="D34" s="14"/>
      <c r="E34" s="14"/>
      <c r="F34" s="14"/>
      <c r="G34" s="14"/>
      <c r="H34" s="14"/>
      <c r="I34" s="14"/>
    </row>
  </sheetData>
  <sheetProtection/>
  <mergeCells count="11">
    <mergeCell ref="I2:I3"/>
    <mergeCell ref="A34:I34"/>
    <mergeCell ref="A4:A18"/>
    <mergeCell ref="A19:A24"/>
    <mergeCell ref="A25:A31"/>
    <mergeCell ref="A32:B32"/>
    <mergeCell ref="A1:I1"/>
    <mergeCell ref="A2:A3"/>
    <mergeCell ref="B2:B3"/>
    <mergeCell ref="C2:E2"/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I28" sqref="I28"/>
    </sheetView>
  </sheetViews>
  <sheetFormatPr defaultColWidth="9.00390625" defaultRowHeight="16.5"/>
  <cols>
    <col min="1" max="1" width="5.625" style="0" customWidth="1"/>
    <col min="2" max="2" width="10.125" style="8" customWidth="1"/>
    <col min="3" max="3" width="9.875" style="0" customWidth="1"/>
    <col min="4" max="4" width="6.625" style="0" customWidth="1"/>
    <col min="5" max="5" width="9.50390625" style="0" customWidth="1"/>
    <col min="6" max="6" width="8.75390625" style="0" customWidth="1"/>
    <col min="7" max="7" width="7.375" style="0" customWidth="1"/>
    <col min="8" max="8" width="10.00390625" style="0" customWidth="1"/>
    <col min="9" max="9" width="7.50390625" style="0" customWidth="1"/>
  </cols>
  <sheetData>
    <row r="1" spans="1:9" ht="25.5">
      <c r="A1" s="22" t="s">
        <v>43</v>
      </c>
      <c r="B1" s="22"/>
      <c r="C1" s="22"/>
      <c r="D1" s="22"/>
      <c r="E1" s="22"/>
      <c r="F1" s="22"/>
      <c r="G1" s="22"/>
      <c r="H1" s="22"/>
      <c r="I1" s="23"/>
    </row>
    <row r="2" spans="1:9" ht="21">
      <c r="A2" s="24" t="s">
        <v>0</v>
      </c>
      <c r="B2" s="26" t="s">
        <v>1</v>
      </c>
      <c r="C2" s="28" t="s">
        <v>2</v>
      </c>
      <c r="D2" s="28"/>
      <c r="E2" s="28"/>
      <c r="F2" s="28" t="s">
        <v>3</v>
      </c>
      <c r="G2" s="28"/>
      <c r="H2" s="28"/>
      <c r="I2" s="29" t="s">
        <v>4</v>
      </c>
    </row>
    <row r="3" spans="1:9" ht="49.5" customHeight="1">
      <c r="A3" s="25"/>
      <c r="B3" s="27"/>
      <c r="C3" s="1" t="s">
        <v>34</v>
      </c>
      <c r="D3" s="2" t="s">
        <v>5</v>
      </c>
      <c r="E3" s="2" t="s">
        <v>35</v>
      </c>
      <c r="F3" s="1" t="s">
        <v>34</v>
      </c>
      <c r="G3" s="2" t="s">
        <v>5</v>
      </c>
      <c r="H3" s="2" t="s">
        <v>35</v>
      </c>
      <c r="I3" s="30"/>
    </row>
    <row r="4" spans="1:9" ht="16.5">
      <c r="A4" s="15" t="s">
        <v>6</v>
      </c>
      <c r="B4" s="3" t="s">
        <v>7</v>
      </c>
      <c r="C4" s="4">
        <v>2589</v>
      </c>
      <c r="D4" s="4">
        <v>612</v>
      </c>
      <c r="E4" s="9">
        <f aca="true" t="shared" si="0" ref="E4:E21">C4/D4</f>
        <v>4.230392156862745</v>
      </c>
      <c r="F4" s="4">
        <v>0</v>
      </c>
      <c r="G4" s="4">
        <v>0</v>
      </c>
      <c r="H4" s="9">
        <v>0</v>
      </c>
      <c r="I4" s="9">
        <f aca="true" t="shared" si="1" ref="I4:I32">(C4+F4)/(D4+G4)</f>
        <v>4.230392156862745</v>
      </c>
    </row>
    <row r="5" spans="1:9" ht="16.5">
      <c r="A5" s="16"/>
      <c r="B5" s="3" t="s">
        <v>30</v>
      </c>
      <c r="C5" s="4">
        <v>2226</v>
      </c>
      <c r="D5" s="4">
        <v>655</v>
      </c>
      <c r="E5" s="9">
        <f t="shared" si="0"/>
        <v>3.398473282442748</v>
      </c>
      <c r="F5" s="4">
        <v>0</v>
      </c>
      <c r="G5" s="4">
        <v>0</v>
      </c>
      <c r="H5" s="9">
        <v>0</v>
      </c>
      <c r="I5" s="9">
        <f t="shared" si="1"/>
        <v>3.398473282442748</v>
      </c>
    </row>
    <row r="6" spans="1:9" ht="16.5">
      <c r="A6" s="16"/>
      <c r="B6" s="3" t="s">
        <v>9</v>
      </c>
      <c r="C6" s="4">
        <v>2477</v>
      </c>
      <c r="D6" s="4">
        <v>566</v>
      </c>
      <c r="E6" s="9">
        <f t="shared" si="0"/>
        <v>4.376325088339223</v>
      </c>
      <c r="F6" s="4">
        <v>0</v>
      </c>
      <c r="G6" s="4">
        <v>0</v>
      </c>
      <c r="H6" s="9">
        <v>0</v>
      </c>
      <c r="I6" s="9">
        <f t="shared" si="1"/>
        <v>4.376325088339223</v>
      </c>
    </row>
    <row r="7" spans="1:9" ht="16.5">
      <c r="A7" s="16"/>
      <c r="B7" s="3" t="s">
        <v>13</v>
      </c>
      <c r="C7" s="4">
        <v>2535</v>
      </c>
      <c r="D7" s="4">
        <v>430</v>
      </c>
      <c r="E7" s="9">
        <f t="shared" si="0"/>
        <v>5.895348837209302</v>
      </c>
      <c r="F7" s="4">
        <v>818</v>
      </c>
      <c r="G7" s="4">
        <v>311</v>
      </c>
      <c r="H7" s="9">
        <f>F7/G7</f>
        <v>2.630225080385852</v>
      </c>
      <c r="I7" s="9">
        <f t="shared" si="1"/>
        <v>4.524966261808367</v>
      </c>
    </row>
    <row r="8" spans="1:9" ht="16.5">
      <c r="A8" s="16"/>
      <c r="B8" s="3" t="s">
        <v>10</v>
      </c>
      <c r="C8" s="4">
        <v>1855</v>
      </c>
      <c r="D8" s="4">
        <v>251</v>
      </c>
      <c r="E8" s="9">
        <f t="shared" si="0"/>
        <v>7.390438247011952</v>
      </c>
      <c r="F8" s="4">
        <v>410</v>
      </c>
      <c r="G8" s="4">
        <v>176</v>
      </c>
      <c r="H8" s="9">
        <f>F8/G8</f>
        <v>2.3295454545454546</v>
      </c>
      <c r="I8" s="9">
        <f t="shared" si="1"/>
        <v>5.304449648711944</v>
      </c>
    </row>
    <row r="9" spans="1:9" ht="16.5">
      <c r="A9" s="16"/>
      <c r="B9" s="3" t="s">
        <v>27</v>
      </c>
      <c r="C9" s="4">
        <v>826</v>
      </c>
      <c r="D9" s="4">
        <v>265</v>
      </c>
      <c r="E9" s="9">
        <f t="shared" si="0"/>
        <v>3.116981132075472</v>
      </c>
      <c r="F9" s="4">
        <v>168</v>
      </c>
      <c r="G9" s="4">
        <v>101</v>
      </c>
      <c r="H9" s="9">
        <f>F9/G9</f>
        <v>1.6633663366336633</v>
      </c>
      <c r="I9" s="9">
        <f t="shared" si="1"/>
        <v>2.7158469945355193</v>
      </c>
    </row>
    <row r="10" spans="1:9" ht="16.5">
      <c r="A10" s="16"/>
      <c r="B10" s="3" t="s">
        <v>11</v>
      </c>
      <c r="C10" s="4">
        <v>20</v>
      </c>
      <c r="D10" s="4">
        <v>5</v>
      </c>
      <c r="E10" s="9">
        <f t="shared" si="0"/>
        <v>4</v>
      </c>
      <c r="F10" s="4">
        <v>0</v>
      </c>
      <c r="G10" s="4">
        <v>0</v>
      </c>
      <c r="H10" s="9">
        <v>0</v>
      </c>
      <c r="I10" s="9">
        <f t="shared" si="1"/>
        <v>4</v>
      </c>
    </row>
    <row r="11" spans="1:9" ht="16.5">
      <c r="A11" s="16"/>
      <c r="B11" s="3" t="s">
        <v>31</v>
      </c>
      <c r="C11" s="4">
        <v>48</v>
      </c>
      <c r="D11" s="4">
        <v>35</v>
      </c>
      <c r="E11" s="9">
        <f t="shared" si="0"/>
        <v>1.3714285714285714</v>
      </c>
      <c r="F11" s="4">
        <v>57</v>
      </c>
      <c r="G11" s="4">
        <v>65</v>
      </c>
      <c r="H11" s="9">
        <f>F11/G11</f>
        <v>0.8769230769230769</v>
      </c>
      <c r="I11" s="9">
        <f t="shared" si="1"/>
        <v>1.05</v>
      </c>
    </row>
    <row r="12" spans="1:9" ht="16.5">
      <c r="A12" s="16"/>
      <c r="B12" s="3" t="s">
        <v>8</v>
      </c>
      <c r="C12" s="4">
        <v>41</v>
      </c>
      <c r="D12" s="4">
        <v>18</v>
      </c>
      <c r="E12" s="9">
        <f t="shared" si="0"/>
        <v>2.2777777777777777</v>
      </c>
      <c r="F12" s="4">
        <v>0</v>
      </c>
      <c r="G12" s="4">
        <v>0</v>
      </c>
      <c r="H12" s="9">
        <v>0</v>
      </c>
      <c r="I12" s="9">
        <f t="shared" si="1"/>
        <v>2.2777777777777777</v>
      </c>
    </row>
    <row r="13" spans="1:9" ht="16.5">
      <c r="A13" s="16"/>
      <c r="B13" s="1" t="s">
        <v>33</v>
      </c>
      <c r="C13" s="4">
        <v>56</v>
      </c>
      <c r="D13" s="4">
        <v>9</v>
      </c>
      <c r="E13" s="9">
        <f t="shared" si="0"/>
        <v>6.222222222222222</v>
      </c>
      <c r="F13" s="4">
        <v>0</v>
      </c>
      <c r="G13" s="4">
        <v>0</v>
      </c>
      <c r="H13" s="9">
        <v>0</v>
      </c>
      <c r="I13" s="9">
        <f t="shared" si="1"/>
        <v>6.222222222222222</v>
      </c>
    </row>
    <row r="14" spans="1:9" ht="16.5">
      <c r="A14" s="16"/>
      <c r="B14" s="1" t="s">
        <v>12</v>
      </c>
      <c r="C14" s="4">
        <v>15</v>
      </c>
      <c r="D14" s="4">
        <v>9</v>
      </c>
      <c r="E14" s="9">
        <f t="shared" si="0"/>
        <v>1.6666666666666667</v>
      </c>
      <c r="F14" s="4">
        <v>0</v>
      </c>
      <c r="G14" s="4">
        <v>0</v>
      </c>
      <c r="H14" s="9">
        <v>0</v>
      </c>
      <c r="I14" s="9">
        <f t="shared" si="1"/>
        <v>1.6666666666666667</v>
      </c>
    </row>
    <row r="15" spans="1:9" ht="16.5">
      <c r="A15" s="16"/>
      <c r="B15" s="1" t="s">
        <v>26</v>
      </c>
      <c r="C15" s="4">
        <v>22</v>
      </c>
      <c r="D15" s="4">
        <v>5</v>
      </c>
      <c r="E15" s="9">
        <f t="shared" si="0"/>
        <v>4.4</v>
      </c>
      <c r="F15" s="4">
        <v>0</v>
      </c>
      <c r="G15" s="4">
        <v>0</v>
      </c>
      <c r="H15" s="9">
        <v>0</v>
      </c>
      <c r="I15" s="9">
        <f t="shared" si="1"/>
        <v>4.4</v>
      </c>
    </row>
    <row r="16" spans="1:9" ht="16.5">
      <c r="A16" s="16"/>
      <c r="B16" s="1" t="s">
        <v>32</v>
      </c>
      <c r="C16" s="4">
        <v>16</v>
      </c>
      <c r="D16" s="4">
        <v>14</v>
      </c>
      <c r="E16" s="9">
        <f t="shared" si="0"/>
        <v>1.1428571428571428</v>
      </c>
      <c r="F16" s="4">
        <v>0</v>
      </c>
      <c r="G16" s="4">
        <v>0</v>
      </c>
      <c r="H16" s="9">
        <v>0</v>
      </c>
      <c r="I16" s="9">
        <f t="shared" si="1"/>
        <v>1.1428571428571428</v>
      </c>
    </row>
    <row r="17" spans="1:9" ht="16.5">
      <c r="A17" s="16"/>
      <c r="B17" s="1" t="s">
        <v>28</v>
      </c>
      <c r="C17" s="4">
        <v>58</v>
      </c>
      <c r="D17" s="4">
        <v>15</v>
      </c>
      <c r="E17" s="9">
        <f t="shared" si="0"/>
        <v>3.8666666666666667</v>
      </c>
      <c r="F17" s="4">
        <v>0</v>
      </c>
      <c r="G17" s="4">
        <v>0</v>
      </c>
      <c r="H17" s="9">
        <v>0</v>
      </c>
      <c r="I17" s="9">
        <f t="shared" si="1"/>
        <v>3.8666666666666667</v>
      </c>
    </row>
    <row r="18" spans="1:9" ht="21">
      <c r="A18" s="17"/>
      <c r="B18" s="5" t="s">
        <v>14</v>
      </c>
      <c r="C18" s="6">
        <f>SUM(C4:C17)</f>
        <v>12784</v>
      </c>
      <c r="D18" s="6">
        <f>SUM(D4:D17)</f>
        <v>2889</v>
      </c>
      <c r="E18" s="10">
        <f t="shared" si="0"/>
        <v>4.425060574593285</v>
      </c>
      <c r="F18" s="6">
        <f>SUM(F4:F17)</f>
        <v>1453</v>
      </c>
      <c r="G18" s="6">
        <f>SUM(G4:G17)</f>
        <v>653</v>
      </c>
      <c r="H18" s="10">
        <f>F18/G18</f>
        <v>2.225114854517611</v>
      </c>
      <c r="I18" s="10">
        <f t="shared" si="1"/>
        <v>4.01948051948052</v>
      </c>
    </row>
    <row r="19" spans="1:9" ht="16.5">
      <c r="A19" s="18" t="s">
        <v>15</v>
      </c>
      <c r="B19" s="3" t="s">
        <v>16</v>
      </c>
      <c r="C19" s="4">
        <v>3399</v>
      </c>
      <c r="D19" s="4">
        <v>744</v>
      </c>
      <c r="E19" s="9">
        <f t="shared" si="0"/>
        <v>4.568548387096774</v>
      </c>
      <c r="F19" s="4">
        <v>2602</v>
      </c>
      <c r="G19" s="4">
        <v>1070</v>
      </c>
      <c r="H19" s="9">
        <f>F19/G19</f>
        <v>2.4317757009345793</v>
      </c>
      <c r="I19" s="9">
        <f t="shared" si="1"/>
        <v>3.3081587651598676</v>
      </c>
    </row>
    <row r="20" spans="1:9" ht="16.5">
      <c r="A20" s="16"/>
      <c r="B20" s="3" t="s">
        <v>29</v>
      </c>
      <c r="C20" s="4">
        <v>2979</v>
      </c>
      <c r="D20" s="4">
        <v>601</v>
      </c>
      <c r="E20" s="9">
        <f t="shared" si="0"/>
        <v>4.956738768718802</v>
      </c>
      <c r="F20" s="4">
        <v>637</v>
      </c>
      <c r="G20" s="4">
        <v>265</v>
      </c>
      <c r="H20" s="9">
        <f>F20/G20</f>
        <v>2.4037735849056605</v>
      </c>
      <c r="I20" s="9">
        <f t="shared" si="1"/>
        <v>4.175519630484988</v>
      </c>
    </row>
    <row r="21" spans="1:9" ht="16.5">
      <c r="A21" s="16"/>
      <c r="B21" s="3" t="s">
        <v>18</v>
      </c>
      <c r="C21" s="4">
        <v>261</v>
      </c>
      <c r="D21" s="4">
        <v>53</v>
      </c>
      <c r="E21" s="9">
        <f t="shared" si="0"/>
        <v>4.9245283018867925</v>
      </c>
      <c r="F21" s="4">
        <v>203</v>
      </c>
      <c r="G21" s="4">
        <v>84</v>
      </c>
      <c r="H21" s="9">
        <f>F21/G21</f>
        <v>2.4166666666666665</v>
      </c>
      <c r="I21" s="9">
        <f t="shared" si="1"/>
        <v>3.386861313868613</v>
      </c>
    </row>
    <row r="22" spans="1:9" ht="16.5">
      <c r="A22" s="16"/>
      <c r="B22" s="3" t="s">
        <v>41</v>
      </c>
      <c r="C22" s="4">
        <v>65</v>
      </c>
      <c r="D22" s="4">
        <v>39</v>
      </c>
      <c r="E22" s="9">
        <f aca="true" t="shared" si="2" ref="E22:E32">C22/D22</f>
        <v>1.6666666666666667</v>
      </c>
      <c r="F22" s="4">
        <v>156</v>
      </c>
      <c r="G22" s="4">
        <v>98</v>
      </c>
      <c r="H22" s="9">
        <f>F22/G22</f>
        <v>1.5918367346938775</v>
      </c>
      <c r="I22" s="9">
        <f t="shared" si="1"/>
        <v>1.6131386861313868</v>
      </c>
    </row>
    <row r="23" spans="1:9" ht="16.5">
      <c r="A23" s="16"/>
      <c r="B23" s="1" t="s">
        <v>17</v>
      </c>
      <c r="C23" s="4">
        <v>77</v>
      </c>
      <c r="D23" s="4">
        <v>23</v>
      </c>
      <c r="E23" s="9">
        <f t="shared" si="2"/>
        <v>3.347826086956522</v>
      </c>
      <c r="F23" s="4">
        <v>294</v>
      </c>
      <c r="G23" s="4">
        <v>57</v>
      </c>
      <c r="H23" s="9">
        <f>F23/G23</f>
        <v>5.157894736842105</v>
      </c>
      <c r="I23" s="9">
        <f t="shared" si="1"/>
        <v>4.6375</v>
      </c>
    </row>
    <row r="24" spans="1:9" ht="21">
      <c r="A24" s="17"/>
      <c r="B24" s="5" t="s">
        <v>14</v>
      </c>
      <c r="C24" s="6">
        <f>SUM(C19:C23)</f>
        <v>6781</v>
      </c>
      <c r="D24" s="6">
        <f>SUM(D19:D23)</f>
        <v>1460</v>
      </c>
      <c r="E24" s="10">
        <f t="shared" si="2"/>
        <v>4.644520547945206</v>
      </c>
      <c r="F24" s="6">
        <f>SUM(F19:F23)</f>
        <v>3892</v>
      </c>
      <c r="G24" s="6">
        <f>SUM(G19:G23)</f>
        <v>1574</v>
      </c>
      <c r="H24" s="10">
        <f aca="true" t="shared" si="3" ref="H24:H32">F24/G24</f>
        <v>2.472681067344346</v>
      </c>
      <c r="I24" s="10">
        <f t="shared" si="1"/>
        <v>3.517798286090969</v>
      </c>
    </row>
    <row r="25" spans="1:9" ht="16.5">
      <c r="A25" s="19" t="s">
        <v>19</v>
      </c>
      <c r="B25" s="3" t="s">
        <v>21</v>
      </c>
      <c r="C25" s="4">
        <v>3370</v>
      </c>
      <c r="D25" s="4">
        <v>461</v>
      </c>
      <c r="E25" s="9">
        <f t="shared" si="2"/>
        <v>7.3101952277657265</v>
      </c>
      <c r="F25" s="4">
        <v>628</v>
      </c>
      <c r="G25" s="4">
        <v>150</v>
      </c>
      <c r="H25" s="9">
        <f t="shared" si="3"/>
        <v>4.1866666666666665</v>
      </c>
      <c r="I25" s="9">
        <f t="shared" si="1"/>
        <v>6.543371522094926</v>
      </c>
    </row>
    <row r="26" spans="1:9" ht="16.5">
      <c r="A26" s="16"/>
      <c r="B26" s="3" t="s">
        <v>22</v>
      </c>
      <c r="C26" s="4">
        <v>1760</v>
      </c>
      <c r="D26" s="4">
        <v>418</v>
      </c>
      <c r="E26" s="9">
        <f t="shared" si="2"/>
        <v>4.2105263157894735</v>
      </c>
      <c r="F26" s="4">
        <v>526</v>
      </c>
      <c r="G26" s="4">
        <v>169</v>
      </c>
      <c r="H26" s="9">
        <f t="shared" si="3"/>
        <v>3.1124260355029585</v>
      </c>
      <c r="I26" s="9">
        <f t="shared" si="1"/>
        <v>3.8943781942078366</v>
      </c>
    </row>
    <row r="27" spans="1:9" ht="16.5">
      <c r="A27" s="16"/>
      <c r="B27" s="3" t="s">
        <v>20</v>
      </c>
      <c r="C27" s="4">
        <v>2253</v>
      </c>
      <c r="D27" s="4">
        <v>442</v>
      </c>
      <c r="E27" s="9">
        <f t="shared" si="2"/>
        <v>5.097285067873303</v>
      </c>
      <c r="F27" s="4">
        <v>165</v>
      </c>
      <c r="G27" s="4">
        <v>115</v>
      </c>
      <c r="H27" s="9">
        <f t="shared" si="3"/>
        <v>1.434782608695652</v>
      </c>
      <c r="I27" s="9">
        <f t="shared" si="1"/>
        <v>4.341113105924596</v>
      </c>
    </row>
    <row r="28" spans="1:9" ht="16.5">
      <c r="A28" s="16"/>
      <c r="B28" s="3" t="s">
        <v>24</v>
      </c>
      <c r="C28" s="4">
        <v>3991</v>
      </c>
      <c r="D28" s="4">
        <v>566</v>
      </c>
      <c r="E28" s="9">
        <f t="shared" si="2"/>
        <v>7.051236749116608</v>
      </c>
      <c r="F28" s="4">
        <v>91</v>
      </c>
      <c r="G28" s="4">
        <v>159</v>
      </c>
      <c r="H28" s="9">
        <f t="shared" si="3"/>
        <v>0.5723270440251572</v>
      </c>
      <c r="I28" s="9">
        <f t="shared" si="1"/>
        <v>5.630344827586207</v>
      </c>
    </row>
    <row r="29" spans="1:9" ht="16.5">
      <c r="A29" s="16"/>
      <c r="B29" s="3" t="s">
        <v>23</v>
      </c>
      <c r="C29" s="4">
        <v>594</v>
      </c>
      <c r="D29" s="4">
        <v>232</v>
      </c>
      <c r="E29" s="9">
        <f t="shared" si="2"/>
        <v>2.560344827586207</v>
      </c>
      <c r="F29" s="4">
        <v>42</v>
      </c>
      <c r="G29" s="4">
        <v>80</v>
      </c>
      <c r="H29" s="9">
        <f t="shared" si="3"/>
        <v>0.525</v>
      </c>
      <c r="I29" s="9">
        <f t="shared" si="1"/>
        <v>2.0384615384615383</v>
      </c>
    </row>
    <row r="30" spans="1:9" ht="16.5">
      <c r="A30" s="16"/>
      <c r="B30" s="1" t="s">
        <v>39</v>
      </c>
      <c r="C30" s="4">
        <v>249</v>
      </c>
      <c r="D30" s="4">
        <v>41</v>
      </c>
      <c r="E30" s="9">
        <f t="shared" si="2"/>
        <v>6.073170731707317</v>
      </c>
      <c r="F30" s="4">
        <v>7</v>
      </c>
      <c r="G30" s="4">
        <v>58</v>
      </c>
      <c r="H30" s="9">
        <f t="shared" si="3"/>
        <v>0.1206896551724138</v>
      </c>
      <c r="I30" s="9">
        <f t="shared" si="1"/>
        <v>2.585858585858586</v>
      </c>
    </row>
    <row r="31" spans="1:9" ht="21">
      <c r="A31" s="17"/>
      <c r="B31" s="5" t="s">
        <v>14</v>
      </c>
      <c r="C31" s="6">
        <f>SUM(C25:C30)</f>
        <v>12217</v>
      </c>
      <c r="D31" s="6">
        <f>SUM(D25:D30)</f>
        <v>2160</v>
      </c>
      <c r="E31" s="10">
        <f t="shared" si="2"/>
        <v>5.656018518518518</v>
      </c>
      <c r="F31" s="6">
        <f>SUM(F25:F30)</f>
        <v>1459</v>
      </c>
      <c r="G31" s="6">
        <f>SUM(G25:G30)</f>
        <v>731</v>
      </c>
      <c r="H31" s="10">
        <f t="shared" si="3"/>
        <v>1.9958960328317374</v>
      </c>
      <c r="I31" s="10">
        <f t="shared" si="1"/>
        <v>4.7305430646835</v>
      </c>
    </row>
    <row r="32" spans="1:9" ht="27.75" customHeight="1">
      <c r="A32" s="20" t="s">
        <v>25</v>
      </c>
      <c r="B32" s="21"/>
      <c r="C32" s="7">
        <f>C18+C24+C31</f>
        <v>31782</v>
      </c>
      <c r="D32" s="7">
        <f>D18+D24+D31</f>
        <v>6509</v>
      </c>
      <c r="E32" s="11">
        <f t="shared" si="2"/>
        <v>4.882777692425872</v>
      </c>
      <c r="F32" s="7">
        <f>F18+F24+F31</f>
        <v>6804</v>
      </c>
      <c r="G32" s="7">
        <f>G18+G24+G31</f>
        <v>2958</v>
      </c>
      <c r="H32" s="11">
        <f t="shared" si="3"/>
        <v>2.3002028397565923</v>
      </c>
      <c r="I32" s="11">
        <f t="shared" si="1"/>
        <v>4.075842399915496</v>
      </c>
    </row>
    <row r="34" spans="1:9" ht="16.5">
      <c r="A34" s="13" t="s">
        <v>42</v>
      </c>
      <c r="B34" s="14"/>
      <c r="C34" s="14"/>
      <c r="D34" s="14"/>
      <c r="E34" s="14"/>
      <c r="F34" s="14"/>
      <c r="G34" s="14"/>
      <c r="H34" s="14"/>
      <c r="I34" s="14"/>
    </row>
  </sheetData>
  <sheetProtection/>
  <mergeCells count="11">
    <mergeCell ref="I2:I3"/>
    <mergeCell ref="A4:A18"/>
    <mergeCell ref="A19:A24"/>
    <mergeCell ref="A25:A31"/>
    <mergeCell ref="A32:B32"/>
    <mergeCell ref="A34:I34"/>
    <mergeCell ref="A1:I1"/>
    <mergeCell ref="A2:A3"/>
    <mergeCell ref="B2:B3"/>
    <mergeCell ref="C2:E2"/>
    <mergeCell ref="F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user</cp:lastModifiedBy>
  <cp:lastPrinted>2010-02-26T06:36:09Z</cp:lastPrinted>
  <dcterms:created xsi:type="dcterms:W3CDTF">2009-10-14T09:28:22Z</dcterms:created>
  <dcterms:modified xsi:type="dcterms:W3CDTF">2014-04-09T09:03:12Z</dcterms:modified>
  <cp:category/>
  <cp:version/>
  <cp:contentType/>
  <cp:contentStatus/>
</cp:coreProperties>
</file>